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zateplení objektu" sheetId="3" r:id="rId3"/>
    <sheet name="03 - FVE" sheetId="4" r:id="rId4"/>
    <sheet name="04 - Chlazení" sheetId="5" r:id="rId5"/>
    <sheet name="05 - VZT" sheetId="6" r:id="rId6"/>
    <sheet name="06 - osvětlení" sheetId="7" r:id="rId7"/>
    <sheet name="07 - UT" sheetId="8" r:id="rId8"/>
    <sheet name="08 - MaR" sheetId="9" r:id="rId9"/>
    <sheet name="09 - VRN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'01 - bourací práce'!$C$97:$K$412</definedName>
    <definedName name="_xlnm.Print_Area" localSheetId="1">'01 - bourací práce'!$C$4:$J$39,'01 - bourací práce'!$C$45:$J$79,'01 - bourací práce'!$C$85:$K$412</definedName>
    <definedName name="_xlnm.Print_Titles" localSheetId="1">'01 - bourací práce'!$97:$97</definedName>
    <definedName name="_xlnm._FilterDatabase" localSheetId="2" hidden="1">'02 - zateplení objektu'!$C$95:$K$898</definedName>
    <definedName name="_xlnm.Print_Area" localSheetId="2">'02 - zateplení objektu'!$C$4:$J$39,'02 - zateplení objektu'!$C$45:$J$77,'02 - zateplení objektu'!$C$83:$K$898</definedName>
    <definedName name="_xlnm.Print_Titles" localSheetId="2">'02 - zateplení objektu'!$95:$95</definedName>
    <definedName name="_xlnm._FilterDatabase" localSheetId="3" hidden="1">'03 - FVE'!$C$81:$K$171</definedName>
    <definedName name="_xlnm.Print_Area" localSheetId="3">'03 - FVE'!$C$4:$J$39,'03 - FVE'!$C$45:$J$63,'03 - FVE'!$C$69:$K$171</definedName>
    <definedName name="_xlnm.Print_Titles" localSheetId="3">'03 - FVE'!$81:$81</definedName>
    <definedName name="_xlnm._FilterDatabase" localSheetId="4" hidden="1">'04 - Chlazení'!$C$78:$K$231</definedName>
    <definedName name="_xlnm.Print_Area" localSheetId="4">'04 - Chlazení'!$C$4:$J$39,'04 - Chlazení'!$C$45:$J$60,'04 - Chlazení'!$C$66:$K$231</definedName>
    <definedName name="_xlnm.Print_Titles" localSheetId="4">'04 - Chlazení'!$78:$78</definedName>
    <definedName name="_xlnm._FilterDatabase" localSheetId="5" hidden="1">'05 - VZT'!$C$78:$K$589</definedName>
    <definedName name="_xlnm.Print_Area" localSheetId="5">'05 - VZT'!$C$4:$J$39,'05 - VZT'!$C$45:$J$60,'05 - VZT'!$C$66:$K$589</definedName>
    <definedName name="_xlnm.Print_Titles" localSheetId="5">'05 - VZT'!$78:$78</definedName>
    <definedName name="_xlnm._FilterDatabase" localSheetId="6" hidden="1">'06 - osvětlení'!$C$78:$K$139</definedName>
    <definedName name="_xlnm.Print_Area" localSheetId="6">'06 - osvětlení'!$C$4:$J$39,'06 - osvětlení'!$C$45:$J$60,'06 - osvětlení'!$C$66:$K$139</definedName>
    <definedName name="_xlnm.Print_Titles" localSheetId="6">'06 - osvětlení'!$78:$78</definedName>
    <definedName name="_xlnm._FilterDatabase" localSheetId="7" hidden="1">'07 - UT'!$C$78:$K$351</definedName>
    <definedName name="_xlnm.Print_Area" localSheetId="7">'07 - UT'!$C$4:$J$39,'07 - UT'!$C$45:$J$60,'07 - UT'!$C$66:$K$351</definedName>
    <definedName name="_xlnm.Print_Titles" localSheetId="7">'07 - UT'!$78:$78</definedName>
    <definedName name="_xlnm._FilterDatabase" localSheetId="8" hidden="1">'08 - MaR'!$C$88:$K$283</definedName>
    <definedName name="_xlnm.Print_Area" localSheetId="8">'08 - MaR'!$C$4:$J$39,'08 - MaR'!$C$45:$J$70,'08 - MaR'!$C$76:$K$283</definedName>
    <definedName name="_xlnm.Print_Titles" localSheetId="8">'08 - MaR'!$88:$88</definedName>
    <definedName name="_xlnm._FilterDatabase" localSheetId="9" hidden="1">'09 - VRN'!$C$85:$K$164</definedName>
    <definedName name="_xlnm.Print_Area" localSheetId="9">'09 - VRN'!$C$4:$J$39,'09 - VRN'!$C$45:$J$67,'09 - VRN'!$C$73:$K$164</definedName>
    <definedName name="_xlnm.Print_Titles" localSheetId="9">'09 - VRN'!$85:$85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162"/>
  <c r="BH162"/>
  <c r="BG162"/>
  <c r="BF162"/>
  <c r="T162"/>
  <c r="T161"/>
  <c r="R162"/>
  <c r="R161"/>
  <c r="P162"/>
  <c r="P161"/>
  <c r="BI157"/>
  <c r="BH157"/>
  <c r="BG157"/>
  <c r="BF157"/>
  <c r="T157"/>
  <c r="T156"/>
  <c r="R157"/>
  <c r="R156"/>
  <c r="P157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9" r="J37"/>
  <c r="J36"/>
  <c i="1" r="AY62"/>
  <c i="9" r="J35"/>
  <c i="1" r="AX62"/>
  <c i="9"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F83"/>
  <c r="E81"/>
  <c r="F52"/>
  <c r="E50"/>
  <c r="J24"/>
  <c r="E24"/>
  <c r="J86"/>
  <c r="J23"/>
  <c r="J21"/>
  <c r="E21"/>
  <c r="J85"/>
  <c r="J20"/>
  <c r="J18"/>
  <c r="E18"/>
  <c r="F55"/>
  <c r="J17"/>
  <c r="J15"/>
  <c r="E15"/>
  <c r="F54"/>
  <c r="J14"/>
  <c r="J12"/>
  <c r="J83"/>
  <c r="E7"/>
  <c r="E79"/>
  <c i="8" r="J37"/>
  <c r="J36"/>
  <c i="1" r="AY61"/>
  <c i="8" r="J35"/>
  <c i="1" r="AX61"/>
  <c i="8"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55"/>
  <c r="J23"/>
  <c r="J21"/>
  <c r="E21"/>
  <c r="J54"/>
  <c r="J20"/>
  <c r="J18"/>
  <c r="E18"/>
  <c r="F76"/>
  <c r="J17"/>
  <c r="J15"/>
  <c r="E15"/>
  <c r="F75"/>
  <c r="J14"/>
  <c r="J12"/>
  <c r="J73"/>
  <c r="E7"/>
  <c r="E48"/>
  <c i="7" r="J37"/>
  <c r="J36"/>
  <c i="1" r="AY60"/>
  <c i="7" r="J35"/>
  <c i="1" r="AX60"/>
  <c i="7"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55"/>
  <c r="J17"/>
  <c r="J15"/>
  <c r="E15"/>
  <c r="F54"/>
  <c r="J14"/>
  <c r="J12"/>
  <c r="J52"/>
  <c r="E7"/>
  <c r="E48"/>
  <c i="6" r="J37"/>
  <c r="J36"/>
  <c i="1" r="AY59"/>
  <c i="6" r="J35"/>
  <c i="1" r="AX59"/>
  <c i="6"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55"/>
  <c r="J23"/>
  <c r="J21"/>
  <c r="E21"/>
  <c r="J75"/>
  <c r="J20"/>
  <c r="J18"/>
  <c r="E18"/>
  <c r="F76"/>
  <c r="J17"/>
  <c r="J15"/>
  <c r="E15"/>
  <c r="F54"/>
  <c r="J14"/>
  <c r="J12"/>
  <c r="J73"/>
  <c r="E7"/>
  <c r="E48"/>
  <c i="5" r="J37"/>
  <c r="J36"/>
  <c i="1" r="AY58"/>
  <c i="5" r="J35"/>
  <c i="1" r="AX58"/>
  <c i="5"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55"/>
  <c r="J23"/>
  <c r="J21"/>
  <c r="E21"/>
  <c r="J54"/>
  <c r="J20"/>
  <c r="J18"/>
  <c r="E18"/>
  <c r="F55"/>
  <c r="J17"/>
  <c r="J15"/>
  <c r="E15"/>
  <c r="F54"/>
  <c r="J14"/>
  <c r="J12"/>
  <c r="J73"/>
  <c r="E7"/>
  <c r="E69"/>
  <c i="4" r="J37"/>
  <c r="J36"/>
  <c i="1" r="AY57"/>
  <c i="4" r="J35"/>
  <c i="1" r="AX57"/>
  <c i="4"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6"/>
  <c r="E74"/>
  <c r="F52"/>
  <c r="E50"/>
  <c r="J24"/>
  <c r="E24"/>
  <c r="J79"/>
  <c r="J23"/>
  <c r="J21"/>
  <c r="E21"/>
  <c r="J78"/>
  <c r="J20"/>
  <c r="J18"/>
  <c r="E18"/>
  <c r="F79"/>
  <c r="J17"/>
  <c r="J15"/>
  <c r="E15"/>
  <c r="F78"/>
  <c r="J14"/>
  <c r="J12"/>
  <c r="J76"/>
  <c r="E7"/>
  <c r="E48"/>
  <c i="3" r="J37"/>
  <c r="J36"/>
  <c i="1" r="AY56"/>
  <c i="3" r="J35"/>
  <c i="1" r="AX56"/>
  <c i="3" r="BI896"/>
  <c r="BH896"/>
  <c r="BG896"/>
  <c r="BF896"/>
  <c r="T896"/>
  <c r="R896"/>
  <c r="P896"/>
  <c r="BI892"/>
  <c r="BH892"/>
  <c r="BG892"/>
  <c r="BF892"/>
  <c r="T892"/>
  <c r="R892"/>
  <c r="P892"/>
  <c r="BI888"/>
  <c r="BH888"/>
  <c r="BG888"/>
  <c r="BF888"/>
  <c r="T888"/>
  <c r="R888"/>
  <c r="P888"/>
  <c r="BI885"/>
  <c r="BH885"/>
  <c r="BG885"/>
  <c r="BF885"/>
  <c r="T885"/>
  <c r="R885"/>
  <c r="P885"/>
  <c r="BI882"/>
  <c r="BH882"/>
  <c r="BG882"/>
  <c r="BF882"/>
  <c r="T882"/>
  <c r="R882"/>
  <c r="P882"/>
  <c r="BI878"/>
  <c r="BH878"/>
  <c r="BG878"/>
  <c r="BF878"/>
  <c r="T878"/>
  <c r="R878"/>
  <c r="P878"/>
  <c r="BI874"/>
  <c r="BH874"/>
  <c r="BG874"/>
  <c r="BF874"/>
  <c r="T874"/>
  <c r="R874"/>
  <c r="P874"/>
  <c r="BI871"/>
  <c r="BH871"/>
  <c r="BG871"/>
  <c r="BF871"/>
  <c r="T871"/>
  <c r="R871"/>
  <c r="P871"/>
  <c r="BI868"/>
  <c r="BH868"/>
  <c r="BG868"/>
  <c r="BF868"/>
  <c r="T868"/>
  <c r="R868"/>
  <c r="P868"/>
  <c r="BI866"/>
  <c r="BH866"/>
  <c r="BG866"/>
  <c r="BF866"/>
  <c r="T866"/>
  <c r="R866"/>
  <c r="P866"/>
  <c r="BI862"/>
  <c r="BH862"/>
  <c r="BG862"/>
  <c r="BF862"/>
  <c r="T862"/>
  <c r="R862"/>
  <c r="P862"/>
  <c r="BI859"/>
  <c r="BH859"/>
  <c r="BG859"/>
  <c r="BF859"/>
  <c r="T859"/>
  <c r="R859"/>
  <c r="P859"/>
  <c r="BI855"/>
  <c r="BH855"/>
  <c r="BG855"/>
  <c r="BF855"/>
  <c r="T855"/>
  <c r="R855"/>
  <c r="P855"/>
  <c r="BI853"/>
  <c r="BH853"/>
  <c r="BG853"/>
  <c r="BF853"/>
  <c r="T853"/>
  <c r="R853"/>
  <c r="P853"/>
  <c r="BI850"/>
  <c r="BH850"/>
  <c r="BG850"/>
  <c r="BF850"/>
  <c r="T850"/>
  <c r="R850"/>
  <c r="P850"/>
  <c r="BI846"/>
  <c r="BH846"/>
  <c r="BG846"/>
  <c r="BF846"/>
  <c r="T846"/>
  <c r="R846"/>
  <c r="P846"/>
  <c r="BI843"/>
  <c r="BH843"/>
  <c r="BG843"/>
  <c r="BF843"/>
  <c r="T843"/>
  <c r="R843"/>
  <c r="P843"/>
  <c r="BI841"/>
  <c r="BH841"/>
  <c r="BG841"/>
  <c r="BF841"/>
  <c r="T841"/>
  <c r="R841"/>
  <c r="P841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5"/>
  <c r="BH815"/>
  <c r="BG815"/>
  <c r="BF815"/>
  <c r="T815"/>
  <c r="R815"/>
  <c r="P815"/>
  <c r="BI813"/>
  <c r="BH813"/>
  <c r="BG813"/>
  <c r="BF813"/>
  <c r="T813"/>
  <c r="R813"/>
  <c r="P813"/>
  <c r="BI811"/>
  <c r="BH811"/>
  <c r="BG811"/>
  <c r="BF811"/>
  <c r="T811"/>
  <c r="R811"/>
  <c r="P811"/>
  <c r="BI809"/>
  <c r="BH809"/>
  <c r="BG809"/>
  <c r="BF809"/>
  <c r="T809"/>
  <c r="R809"/>
  <c r="P809"/>
  <c r="BI807"/>
  <c r="BH807"/>
  <c r="BG807"/>
  <c r="BF807"/>
  <c r="T807"/>
  <c r="R807"/>
  <c r="P807"/>
  <c r="BI805"/>
  <c r="BH805"/>
  <c r="BG805"/>
  <c r="BF805"/>
  <c r="T805"/>
  <c r="R805"/>
  <c r="P805"/>
  <c r="BI803"/>
  <c r="BH803"/>
  <c r="BG803"/>
  <c r="BF803"/>
  <c r="T803"/>
  <c r="R803"/>
  <c r="P803"/>
  <c r="BI801"/>
  <c r="BH801"/>
  <c r="BG801"/>
  <c r="BF801"/>
  <c r="T801"/>
  <c r="R801"/>
  <c r="P801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0"/>
  <c r="BH770"/>
  <c r="BG770"/>
  <c r="BF770"/>
  <c r="T770"/>
  <c r="R770"/>
  <c r="P770"/>
  <c r="BI765"/>
  <c r="BH765"/>
  <c r="BG765"/>
  <c r="BF765"/>
  <c r="T765"/>
  <c r="R765"/>
  <c r="P765"/>
  <c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51"/>
  <c r="BH751"/>
  <c r="BG751"/>
  <c r="BF751"/>
  <c r="T751"/>
  <c r="R751"/>
  <c r="P751"/>
  <c r="BI749"/>
  <c r="BH749"/>
  <c r="BG749"/>
  <c r="BF749"/>
  <c r="T749"/>
  <c r="R749"/>
  <c r="P749"/>
  <c r="BI747"/>
  <c r="BH747"/>
  <c r="BG747"/>
  <c r="BF747"/>
  <c r="T747"/>
  <c r="R747"/>
  <c r="P747"/>
  <c r="BI738"/>
  <c r="BH738"/>
  <c r="BG738"/>
  <c r="BF738"/>
  <c r="T738"/>
  <c r="R738"/>
  <c r="P738"/>
  <c r="BI734"/>
  <c r="BH734"/>
  <c r="BG734"/>
  <c r="BF734"/>
  <c r="T734"/>
  <c r="R734"/>
  <c r="P734"/>
  <c r="BI732"/>
  <c r="BH732"/>
  <c r="BG732"/>
  <c r="BF732"/>
  <c r="T732"/>
  <c r="R732"/>
  <c r="P732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21"/>
  <c r="BH721"/>
  <c r="BG721"/>
  <c r="BF721"/>
  <c r="T721"/>
  <c r="R721"/>
  <c r="P721"/>
  <c r="BI713"/>
  <c r="BH713"/>
  <c r="BG713"/>
  <c r="BF713"/>
  <c r="T713"/>
  <c r="R713"/>
  <c r="P713"/>
  <c r="BI709"/>
  <c r="BH709"/>
  <c r="BG709"/>
  <c r="BF709"/>
  <c r="T709"/>
  <c r="R709"/>
  <c r="P709"/>
  <c r="BI705"/>
  <c r="BH705"/>
  <c r="BG705"/>
  <c r="BF705"/>
  <c r="T705"/>
  <c r="R705"/>
  <c r="P705"/>
  <c r="BI701"/>
  <c r="BH701"/>
  <c r="BG701"/>
  <c r="BF701"/>
  <c r="T701"/>
  <c r="R701"/>
  <c r="P701"/>
  <c r="BI698"/>
  <c r="BH698"/>
  <c r="BG698"/>
  <c r="BF698"/>
  <c r="T698"/>
  <c r="R698"/>
  <c r="P698"/>
  <c r="BI694"/>
  <c r="BH694"/>
  <c r="BG694"/>
  <c r="BF694"/>
  <c r="T694"/>
  <c r="R694"/>
  <c r="P694"/>
  <c r="BI687"/>
  <c r="BH687"/>
  <c r="BG687"/>
  <c r="BF687"/>
  <c r="T687"/>
  <c r="R687"/>
  <c r="P687"/>
  <c r="BI683"/>
  <c r="BH683"/>
  <c r="BG683"/>
  <c r="BF683"/>
  <c r="T683"/>
  <c r="R683"/>
  <c r="P683"/>
  <c r="BI679"/>
  <c r="BH679"/>
  <c r="BG679"/>
  <c r="BF679"/>
  <c r="T679"/>
  <c r="R679"/>
  <c r="P679"/>
  <c r="BI675"/>
  <c r="BH675"/>
  <c r="BG675"/>
  <c r="BF675"/>
  <c r="T675"/>
  <c r="R675"/>
  <c r="P675"/>
  <c r="BI671"/>
  <c r="BH671"/>
  <c r="BG671"/>
  <c r="BF671"/>
  <c r="T671"/>
  <c r="R671"/>
  <c r="P671"/>
  <c r="BI667"/>
  <c r="BH667"/>
  <c r="BG667"/>
  <c r="BF667"/>
  <c r="T667"/>
  <c r="R667"/>
  <c r="P667"/>
  <c r="BI663"/>
  <c r="BH663"/>
  <c r="BG663"/>
  <c r="BF663"/>
  <c r="T663"/>
  <c r="R663"/>
  <c r="P663"/>
  <c r="BI659"/>
  <c r="BH659"/>
  <c r="BG659"/>
  <c r="BF659"/>
  <c r="T659"/>
  <c r="R659"/>
  <c r="P659"/>
  <c r="BI655"/>
  <c r="BH655"/>
  <c r="BG655"/>
  <c r="BF655"/>
  <c r="T655"/>
  <c r="R655"/>
  <c r="P655"/>
  <c r="BI651"/>
  <c r="BH651"/>
  <c r="BG651"/>
  <c r="BF651"/>
  <c r="T651"/>
  <c r="R651"/>
  <c r="P651"/>
  <c r="BI647"/>
  <c r="BH647"/>
  <c r="BG647"/>
  <c r="BF647"/>
  <c r="T647"/>
  <c r="R647"/>
  <c r="P647"/>
  <c r="BI640"/>
  <c r="BH640"/>
  <c r="BG640"/>
  <c r="BF640"/>
  <c r="T640"/>
  <c r="R640"/>
  <c r="P640"/>
  <c r="BI637"/>
  <c r="BH637"/>
  <c r="BG637"/>
  <c r="BF637"/>
  <c r="T637"/>
  <c r="R637"/>
  <c r="P637"/>
  <c r="BI626"/>
  <c r="BH626"/>
  <c r="BG626"/>
  <c r="BF626"/>
  <c r="T626"/>
  <c r="R626"/>
  <c r="P626"/>
  <c r="BI619"/>
  <c r="BH619"/>
  <c r="BG619"/>
  <c r="BF619"/>
  <c r="T619"/>
  <c r="R619"/>
  <c r="P619"/>
  <c r="BI615"/>
  <c r="BH615"/>
  <c r="BG615"/>
  <c r="BF615"/>
  <c r="T615"/>
  <c r="R615"/>
  <c r="P615"/>
  <c r="BI611"/>
  <c r="BH611"/>
  <c r="BG611"/>
  <c r="BF611"/>
  <c r="T611"/>
  <c r="R611"/>
  <c r="P611"/>
  <c r="BI607"/>
  <c r="BH607"/>
  <c r="BG607"/>
  <c r="BF607"/>
  <c r="T607"/>
  <c r="R607"/>
  <c r="P607"/>
  <c r="BI603"/>
  <c r="BH603"/>
  <c r="BG603"/>
  <c r="BF603"/>
  <c r="T603"/>
  <c r="R603"/>
  <c r="P603"/>
  <c r="BI598"/>
  <c r="BH598"/>
  <c r="BG598"/>
  <c r="BF598"/>
  <c r="T598"/>
  <c r="R598"/>
  <c r="P598"/>
  <c r="BI593"/>
  <c r="BH593"/>
  <c r="BG593"/>
  <c r="BF593"/>
  <c r="T593"/>
  <c r="R593"/>
  <c r="P593"/>
  <c r="BI589"/>
  <c r="BH589"/>
  <c r="BG589"/>
  <c r="BF589"/>
  <c r="T589"/>
  <c r="R589"/>
  <c r="P589"/>
  <c r="BI585"/>
  <c r="BH585"/>
  <c r="BG585"/>
  <c r="BF585"/>
  <c r="T585"/>
  <c r="R585"/>
  <c r="P585"/>
  <c r="BI582"/>
  <c r="BH582"/>
  <c r="BG582"/>
  <c r="BF582"/>
  <c r="T582"/>
  <c r="R582"/>
  <c r="P582"/>
  <c r="BI576"/>
  <c r="BH576"/>
  <c r="BG576"/>
  <c r="BF576"/>
  <c r="T576"/>
  <c r="R576"/>
  <c r="P576"/>
  <c r="BI564"/>
  <c r="BH564"/>
  <c r="BG564"/>
  <c r="BF564"/>
  <c r="T564"/>
  <c r="R564"/>
  <c r="P564"/>
  <c r="BI553"/>
  <c r="BH553"/>
  <c r="BG553"/>
  <c r="BF553"/>
  <c r="T553"/>
  <c r="R553"/>
  <c r="P553"/>
  <c r="BI549"/>
  <c r="BH549"/>
  <c r="BG549"/>
  <c r="BF549"/>
  <c r="T549"/>
  <c r="R549"/>
  <c r="P549"/>
  <c r="BI545"/>
  <c r="BH545"/>
  <c r="BG545"/>
  <c r="BF545"/>
  <c r="T545"/>
  <c r="R545"/>
  <c r="P545"/>
  <c r="BI542"/>
  <c r="BH542"/>
  <c r="BG542"/>
  <c r="BF542"/>
  <c r="T542"/>
  <c r="R542"/>
  <c r="P542"/>
  <c r="BI538"/>
  <c r="BH538"/>
  <c r="BG538"/>
  <c r="BF538"/>
  <c r="T538"/>
  <c r="R538"/>
  <c r="P538"/>
  <c r="BI534"/>
  <c r="BH534"/>
  <c r="BG534"/>
  <c r="BF534"/>
  <c r="T534"/>
  <c r="R534"/>
  <c r="P534"/>
  <c r="BI531"/>
  <c r="BH531"/>
  <c r="BG531"/>
  <c r="BF531"/>
  <c r="T531"/>
  <c r="R531"/>
  <c r="P531"/>
  <c r="BI527"/>
  <c r="BH527"/>
  <c r="BG527"/>
  <c r="BF527"/>
  <c r="T527"/>
  <c r="R527"/>
  <c r="P527"/>
  <c r="BI524"/>
  <c r="BH524"/>
  <c r="BG524"/>
  <c r="BF524"/>
  <c r="T524"/>
  <c r="R524"/>
  <c r="P524"/>
  <c r="BI517"/>
  <c r="BH517"/>
  <c r="BG517"/>
  <c r="BF517"/>
  <c r="T517"/>
  <c r="R517"/>
  <c r="P517"/>
  <c r="BI509"/>
  <c r="BH509"/>
  <c r="BG509"/>
  <c r="BF509"/>
  <c r="T509"/>
  <c r="R509"/>
  <c r="P509"/>
  <c r="BI504"/>
  <c r="BH504"/>
  <c r="BG504"/>
  <c r="BF504"/>
  <c r="T504"/>
  <c r="R504"/>
  <c r="P504"/>
  <c r="BI496"/>
  <c r="BH496"/>
  <c r="BG496"/>
  <c r="BF496"/>
  <c r="T496"/>
  <c r="R496"/>
  <c r="P496"/>
  <c r="BI492"/>
  <c r="BH492"/>
  <c r="BG492"/>
  <c r="BF492"/>
  <c r="T492"/>
  <c r="R492"/>
  <c r="P492"/>
  <c r="BI489"/>
  <c r="BH489"/>
  <c r="BG489"/>
  <c r="BF489"/>
  <c r="T489"/>
  <c r="R489"/>
  <c r="P489"/>
  <c r="BI484"/>
  <c r="BH484"/>
  <c r="BG484"/>
  <c r="BF484"/>
  <c r="T484"/>
  <c r="R484"/>
  <c r="P484"/>
  <c r="BI479"/>
  <c r="BH479"/>
  <c r="BG479"/>
  <c r="BF479"/>
  <c r="T479"/>
  <c r="R479"/>
  <c r="P479"/>
  <c r="BI471"/>
  <c r="BH471"/>
  <c r="BG471"/>
  <c r="BF471"/>
  <c r="T471"/>
  <c r="R471"/>
  <c r="P471"/>
  <c r="BI464"/>
  <c r="BH464"/>
  <c r="BG464"/>
  <c r="BF464"/>
  <c r="T464"/>
  <c r="R464"/>
  <c r="P464"/>
  <c r="BI461"/>
  <c r="BH461"/>
  <c r="BG461"/>
  <c r="BF461"/>
  <c r="T461"/>
  <c r="R461"/>
  <c r="P461"/>
  <c r="BI457"/>
  <c r="BH457"/>
  <c r="BG457"/>
  <c r="BF457"/>
  <c r="T457"/>
  <c r="R457"/>
  <c r="P457"/>
  <c r="BI451"/>
  <c r="BH451"/>
  <c r="BG451"/>
  <c r="BF451"/>
  <c r="T451"/>
  <c r="R451"/>
  <c r="P451"/>
  <c r="BI447"/>
  <c r="BH447"/>
  <c r="BG447"/>
  <c r="BF447"/>
  <c r="T447"/>
  <c r="R447"/>
  <c r="P447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5"/>
  <c r="BH425"/>
  <c r="BG425"/>
  <c r="BF425"/>
  <c r="T425"/>
  <c r="R425"/>
  <c r="P425"/>
  <c r="BI421"/>
  <c r="BH421"/>
  <c r="BG421"/>
  <c r="BF421"/>
  <c r="T421"/>
  <c r="R421"/>
  <c r="P421"/>
  <c r="BI413"/>
  <c r="BH413"/>
  <c r="BG413"/>
  <c r="BF413"/>
  <c r="T413"/>
  <c r="R413"/>
  <c r="P413"/>
  <c r="BI409"/>
  <c r="BH409"/>
  <c r="BG409"/>
  <c r="BF409"/>
  <c r="T409"/>
  <c r="R409"/>
  <c r="P409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84"/>
  <c r="BH384"/>
  <c r="BG384"/>
  <c r="BF384"/>
  <c r="T384"/>
  <c r="R384"/>
  <c r="P384"/>
  <c r="BI377"/>
  <c r="BH377"/>
  <c r="BG377"/>
  <c r="BF377"/>
  <c r="T377"/>
  <c r="R377"/>
  <c r="P377"/>
  <c r="BI374"/>
  <c r="BH374"/>
  <c r="BG374"/>
  <c r="BF374"/>
  <c r="T374"/>
  <c r="R374"/>
  <c r="P374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6"/>
  <c r="BH356"/>
  <c r="BG356"/>
  <c r="BF356"/>
  <c r="T356"/>
  <c r="R356"/>
  <c r="P356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3"/>
  <c r="BH333"/>
  <c r="BG333"/>
  <c r="BF333"/>
  <c r="T333"/>
  <c r="R333"/>
  <c r="P333"/>
  <c r="BI329"/>
  <c r="BH329"/>
  <c r="BG329"/>
  <c r="BF329"/>
  <c r="T329"/>
  <c r="R329"/>
  <c r="P329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T292"/>
  <c r="R293"/>
  <c r="R292"/>
  <c r="P293"/>
  <c r="P292"/>
  <c r="BI288"/>
  <c r="BH288"/>
  <c r="BG288"/>
  <c r="BF288"/>
  <c r="T288"/>
  <c r="R288"/>
  <c r="P288"/>
  <c r="BI284"/>
  <c r="BH284"/>
  <c r="BG284"/>
  <c r="BF284"/>
  <c r="T284"/>
  <c r="R284"/>
  <c r="P284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3"/>
  <c r="BH103"/>
  <c r="BG103"/>
  <c r="BF103"/>
  <c r="T103"/>
  <c r="R103"/>
  <c r="P103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55"/>
  <c r="J17"/>
  <c r="J12"/>
  <c r="J52"/>
  <c r="E7"/>
  <c r="E86"/>
  <c i="2" r="J37"/>
  <c r="J36"/>
  <c i="1" r="AY55"/>
  <c i="2" r="J35"/>
  <c i="1" r="AX55"/>
  <c i="2" r="BI406"/>
  <c r="BH406"/>
  <c r="BG406"/>
  <c r="BF406"/>
  <c r="T406"/>
  <c r="T405"/>
  <c r="R406"/>
  <c r="R405"/>
  <c r="P406"/>
  <c r="P405"/>
  <c r="BI401"/>
  <c r="BH401"/>
  <c r="BG401"/>
  <c r="BF401"/>
  <c r="T401"/>
  <c r="R401"/>
  <c r="P401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58"/>
  <c r="BH358"/>
  <c r="BG358"/>
  <c r="BF358"/>
  <c r="T358"/>
  <c r="R358"/>
  <c r="P358"/>
  <c r="BI356"/>
  <c r="BH356"/>
  <c r="BG356"/>
  <c r="BF356"/>
  <c r="T356"/>
  <c r="R356"/>
  <c r="P356"/>
  <c r="BI350"/>
  <c r="BH350"/>
  <c r="BG350"/>
  <c r="BF350"/>
  <c r="T350"/>
  <c r="R350"/>
  <c r="P350"/>
  <c r="BI344"/>
  <c r="BH344"/>
  <c r="BG344"/>
  <c r="BF344"/>
  <c r="T344"/>
  <c r="R344"/>
  <c r="P344"/>
  <c r="BI340"/>
  <c r="BH340"/>
  <c r="BG340"/>
  <c r="BF340"/>
  <c r="T340"/>
  <c r="R340"/>
  <c r="P340"/>
  <c r="BI330"/>
  <c r="BH330"/>
  <c r="BG330"/>
  <c r="BF330"/>
  <c r="T330"/>
  <c r="R330"/>
  <c r="P330"/>
  <c r="BI326"/>
  <c r="BH326"/>
  <c r="BG326"/>
  <c r="BF326"/>
  <c r="T326"/>
  <c r="R326"/>
  <c r="P326"/>
  <c r="BI320"/>
  <c r="BH320"/>
  <c r="BG320"/>
  <c r="BF320"/>
  <c r="T320"/>
  <c r="R320"/>
  <c r="P320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1"/>
  <c r="BH291"/>
  <c r="BG291"/>
  <c r="BF291"/>
  <c r="T291"/>
  <c r="R291"/>
  <c r="P291"/>
  <c r="BI284"/>
  <c r="BH284"/>
  <c r="BG284"/>
  <c r="BF284"/>
  <c r="T284"/>
  <c r="T283"/>
  <c r="R284"/>
  <c r="R283"/>
  <c r="P284"/>
  <c r="P283"/>
  <c r="BI272"/>
  <c r="BH272"/>
  <c r="BG272"/>
  <c r="BF272"/>
  <c r="T272"/>
  <c r="R272"/>
  <c r="P272"/>
  <c r="BI268"/>
  <c r="BH268"/>
  <c r="BG268"/>
  <c r="BF268"/>
  <c r="T268"/>
  <c r="R268"/>
  <c r="P268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0"/>
  <c r="BH250"/>
  <c r="BG250"/>
  <c r="BF250"/>
  <c r="T250"/>
  <c r="T249"/>
  <c r="R250"/>
  <c r="R249"/>
  <c r="P250"/>
  <c r="P249"/>
  <c r="BI245"/>
  <c r="BH245"/>
  <c r="BG245"/>
  <c r="BF245"/>
  <c r="T245"/>
  <c r="T244"/>
  <c r="R245"/>
  <c r="R244"/>
  <c r="P245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T229"/>
  <c r="R230"/>
  <c r="R229"/>
  <c r="P230"/>
  <c r="P229"/>
  <c r="BI223"/>
  <c r="BH223"/>
  <c r="BG223"/>
  <c r="BF223"/>
  <c r="T223"/>
  <c r="R223"/>
  <c r="P223"/>
  <c r="BI217"/>
  <c r="BH217"/>
  <c r="BG217"/>
  <c r="BF217"/>
  <c r="T217"/>
  <c r="R217"/>
  <c r="P217"/>
  <c r="BI213"/>
  <c r="BH213"/>
  <c r="BG213"/>
  <c r="BF213"/>
  <c r="T213"/>
  <c r="R213"/>
  <c r="P213"/>
  <c r="BI206"/>
  <c r="BH206"/>
  <c r="BG206"/>
  <c r="BF206"/>
  <c r="T206"/>
  <c r="R206"/>
  <c r="P206"/>
  <c r="P198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T100"/>
  <c r="R101"/>
  <c r="R100"/>
  <c r="P101"/>
  <c r="P100"/>
  <c r="J95"/>
  <c r="J94"/>
  <c r="F94"/>
  <c r="F92"/>
  <c r="E90"/>
  <c r="J55"/>
  <c r="J54"/>
  <c r="F54"/>
  <c r="F52"/>
  <c r="E50"/>
  <c r="J18"/>
  <c r="E18"/>
  <c r="F95"/>
  <c r="J17"/>
  <c r="J12"/>
  <c r="J92"/>
  <c r="E7"/>
  <c r="E88"/>
  <c i="1" r="L50"/>
  <c r="AM50"/>
  <c r="AM49"/>
  <c r="L49"/>
  <c r="AM47"/>
  <c r="L47"/>
  <c r="L45"/>
  <c r="L44"/>
  <c i="6" r="BK458"/>
  <c r="J424"/>
  <c r="J394"/>
  <c r="BK354"/>
  <c r="BK326"/>
  <c r="BK294"/>
  <c r="BK270"/>
  <c r="BK232"/>
  <c r="J152"/>
  <c i="7" r="J95"/>
  <c i="8" r="BK324"/>
  <c r="BK286"/>
  <c r="J264"/>
  <c r="BK230"/>
  <c r="J184"/>
  <c r="BK148"/>
  <c r="BK124"/>
  <c r="J92"/>
  <c r="J340"/>
  <c r="J324"/>
  <c r="J288"/>
  <c r="J268"/>
  <c i="2" r="J344"/>
  <c r="BK272"/>
  <c r="BK128"/>
  <c r="J106"/>
  <c r="J213"/>
  <c r="J356"/>
  <c r="BK242"/>
  <c r="J138"/>
  <c r="J389"/>
  <c r="J330"/>
  <c r="BK255"/>
  <c r="BK180"/>
  <c i="3" r="BK888"/>
  <c r="BK829"/>
  <c r="J803"/>
  <c r="BK727"/>
  <c r="BK603"/>
  <c r="BK496"/>
  <c r="BK457"/>
  <c r="J361"/>
  <c r="J267"/>
  <c r="J184"/>
  <c r="J859"/>
  <c r="J837"/>
  <c r="BK757"/>
  <c r="J671"/>
  <c r="J611"/>
  <c r="J549"/>
  <c r="J343"/>
  <c r="BK264"/>
  <c r="J196"/>
  <c r="J888"/>
  <c r="J853"/>
  <c r="BK809"/>
  <c r="BK753"/>
  <c r="J402"/>
  <c i="9" r="J175"/>
  <c i="10" r="J97"/>
  <c i="2" r="J268"/>
  <c r="BK138"/>
  <c r="J250"/>
  <c r="J245"/>
  <c i="3" r="BK885"/>
  <c r="J823"/>
  <c r="J747"/>
  <c r="J228"/>
  <c r="BK807"/>
  <c r="J637"/>
  <c r="BK542"/>
  <c r="J885"/>
  <c r="J709"/>
  <c r="J655"/>
  <c r="J447"/>
  <c r="J333"/>
  <c r="J209"/>
  <c i="4" r="J127"/>
  <c r="BK148"/>
  <c r="J100"/>
  <c i="5" r="J224"/>
  <c r="J194"/>
  <c r="J158"/>
  <c r="BK220"/>
  <c r="J172"/>
  <c r="J136"/>
  <c i="6" r="J586"/>
  <c r="BK560"/>
  <c r="BK248"/>
  <c r="BK174"/>
  <c r="BK126"/>
  <c r="BK90"/>
  <c r="J320"/>
  <c r="J224"/>
  <c r="J206"/>
  <c r="BK184"/>
  <c r="J130"/>
  <c r="BK586"/>
  <c r="BK364"/>
  <c r="BK198"/>
  <c r="BK180"/>
  <c r="BK110"/>
  <c r="BK556"/>
  <c r="J244"/>
  <c r="BK100"/>
  <c i="8" r="BK292"/>
  <c r="BK236"/>
  <c r="J336"/>
  <c r="BK262"/>
  <c r="J246"/>
  <c r="BK208"/>
  <c r="J100"/>
  <c r="BK176"/>
  <c r="BK140"/>
  <c r="J110"/>
  <c r="J86"/>
  <c i="9" r="J248"/>
  <c r="BK213"/>
  <c r="BK262"/>
  <c r="J225"/>
  <c r="BK185"/>
  <c r="J163"/>
  <c r="J151"/>
  <c r="J126"/>
  <c r="J251"/>
  <c r="J199"/>
  <c r="BK161"/>
  <c r="J109"/>
  <c i="6" r="BK500"/>
  <c r="J448"/>
  <c r="J414"/>
  <c r="J380"/>
  <c r="BK338"/>
  <c r="BK316"/>
  <c r="J284"/>
  <c r="J248"/>
  <c r="J170"/>
  <c r="BK104"/>
  <c i="7" r="BK83"/>
  <c i="8" r="BK308"/>
  <c r="J280"/>
  <c r="BK254"/>
  <c r="BK212"/>
  <c r="J178"/>
  <c r="BK106"/>
  <c r="J332"/>
  <c r="BK314"/>
  <c r="J294"/>
  <c i="2" r="BK389"/>
  <c r="BK311"/>
  <c r="J240"/>
  <c r="J122"/>
  <c r="J406"/>
  <c r="BK223"/>
  <c r="J326"/>
  <c r="BK187"/>
  <c r="BK122"/>
  <c r="J383"/>
  <c r="BK268"/>
  <c r="J230"/>
  <c r="BK161"/>
  <c i="3" r="J846"/>
  <c r="J770"/>
  <c r="BK698"/>
  <c r="BK651"/>
  <c r="BK509"/>
  <c r="BK374"/>
  <c r="J301"/>
  <c r="BK243"/>
  <c r="BK136"/>
  <c r="J850"/>
  <c r="J813"/>
  <c r="BK705"/>
  <c r="J626"/>
  <c r="BK582"/>
  <c r="J409"/>
  <c r="J298"/>
  <c r="J235"/>
  <c r="J110"/>
  <c r="J835"/>
  <c r="BK770"/>
  <c r="J589"/>
  <c r="BK576"/>
  <c r="J542"/>
  <c r="BK534"/>
  <c r="BK489"/>
  <c r="BK440"/>
  <c r="J374"/>
  <c r="J323"/>
  <c r="BK284"/>
  <c r="J215"/>
  <c r="BK189"/>
  <c r="J146"/>
  <c r="J892"/>
  <c r="BK846"/>
  <c r="J825"/>
  <c r="BK803"/>
  <c r="BK755"/>
  <c r="BK749"/>
  <c r="BK725"/>
  <c r="BK713"/>
  <c r="BK694"/>
  <c r="J659"/>
  <c r="J651"/>
  <c r="J534"/>
  <c r="J492"/>
  <c r="BK451"/>
  <c r="J398"/>
  <c r="BK347"/>
  <c r="BK308"/>
  <c r="J256"/>
  <c r="J218"/>
  <c r="J121"/>
  <c i="4" r="BK160"/>
  <c r="J141"/>
  <c r="BK127"/>
  <c r="BK121"/>
  <c r="J109"/>
  <c r="BK156"/>
  <c r="J129"/>
  <c r="BK98"/>
  <c r="J162"/>
  <c r="J135"/>
  <c r="J96"/>
  <c r="J84"/>
  <c i="5" r="J220"/>
  <c r="BK206"/>
  <c r="BK198"/>
  <c r="BK192"/>
  <c r="J184"/>
  <c r="J174"/>
  <c r="BK160"/>
  <c r="BK148"/>
  <c r="BK144"/>
  <c r="BK104"/>
  <c r="J176"/>
  <c r="BK156"/>
  <c r="J132"/>
  <c r="BK118"/>
  <c r="J80"/>
  <c r="BK182"/>
  <c r="J118"/>
  <c r="J96"/>
  <c r="J228"/>
  <c r="J212"/>
  <c r="J202"/>
  <c r="J192"/>
  <c r="BK178"/>
  <c r="J160"/>
  <c r="BK140"/>
  <c r="BK108"/>
  <c r="J82"/>
  <c i="6" r="J562"/>
  <c r="J538"/>
  <c r="BK460"/>
  <c r="J436"/>
  <c r="J400"/>
  <c r="J362"/>
  <c r="J342"/>
  <c r="J322"/>
  <c r="BK298"/>
  <c r="J268"/>
  <c r="J240"/>
  <c r="J200"/>
  <c r="J166"/>
  <c r="J140"/>
  <c r="BK108"/>
  <c r="J88"/>
  <c r="J532"/>
  <c r="J502"/>
  <c r="BK484"/>
  <c r="J466"/>
  <c r="BK436"/>
  <c r="BK420"/>
  <c r="BK390"/>
  <c r="J358"/>
  <c r="BK330"/>
  <c r="J326"/>
  <c r="J290"/>
  <c r="BK262"/>
  <c r="BK228"/>
  <c r="BK200"/>
  <c r="J182"/>
  <c r="J172"/>
  <c r="BK142"/>
  <c r="J132"/>
  <c r="BK84"/>
  <c r="BK580"/>
  <c r="BK550"/>
  <c r="J512"/>
  <c r="BK480"/>
  <c r="BK448"/>
  <c r="J408"/>
  <c r="BK380"/>
  <c r="J350"/>
  <c r="J304"/>
  <c r="BK278"/>
  <c r="J260"/>
  <c r="BK214"/>
  <c r="J196"/>
  <c r="J156"/>
  <c r="J106"/>
  <c r="J560"/>
  <c r="BK542"/>
  <c r="J506"/>
  <c r="J456"/>
  <c r="J420"/>
  <c r="BK382"/>
  <c r="J364"/>
  <c r="J336"/>
  <c r="BK310"/>
  <c r="J276"/>
  <c r="BK230"/>
  <c r="BK136"/>
  <c r="BK106"/>
  <c i="8" r="J334"/>
  <c r="J302"/>
  <c r="BK266"/>
  <c r="J238"/>
  <c r="J216"/>
  <c r="J202"/>
  <c r="BK194"/>
  <c r="BK172"/>
  <c r="J140"/>
  <c r="BK96"/>
  <c r="J338"/>
  <c r="J300"/>
  <c r="BK272"/>
  <c r="J254"/>
  <c r="BK242"/>
  <c r="BK232"/>
  <c r="BK188"/>
  <c r="J156"/>
  <c r="J126"/>
  <c r="BK350"/>
  <c r="BK336"/>
  <c r="BK300"/>
  <c r="J266"/>
  <c r="BK246"/>
  <c r="BK222"/>
  <c r="BK206"/>
  <c r="J194"/>
  <c r="BK184"/>
  <c r="J172"/>
  <c r="BK162"/>
  <c r="J150"/>
  <c r="BK142"/>
  <c r="J122"/>
  <c r="J106"/>
  <c i="2" r="BK350"/>
  <c r="BK291"/>
  <c r="J180"/>
  <c r="J125"/>
  <c r="J255"/>
  <c r="J217"/>
  <c r="J161"/>
  <c r="J386"/>
  <c r="J315"/>
  <c r="J199"/>
  <c r="J148"/>
  <c r="BK106"/>
  <c r="BK344"/>
  <c r="J272"/>
  <c r="BK217"/>
  <c r="J165"/>
  <c i="1" r="AS54"/>
  <c i="3" r="BK538"/>
  <c r="BK479"/>
  <c r="BK398"/>
  <c r="BK356"/>
  <c r="BK288"/>
  <c r="BK251"/>
  <c r="BK224"/>
  <c r="J169"/>
  <c r="BK133"/>
  <c r="BK855"/>
  <c r="J809"/>
  <c r="J725"/>
  <c r="J619"/>
  <c r="J576"/>
  <c r="J365"/>
  <c r="BK293"/>
  <c r="J232"/>
  <c r="J212"/>
  <c r="BK192"/>
  <c r="BK169"/>
  <c r="BK150"/>
  <c r="J124"/>
  <c r="BK882"/>
  <c r="J868"/>
  <c r="BK859"/>
  <c r="BK831"/>
  <c r="BK825"/>
  <c r="J805"/>
  <c r="BK751"/>
  <c r="J732"/>
  <c r="BK709"/>
  <c r="J698"/>
  <c r="BK675"/>
  <c r="BK655"/>
  <c r="BK615"/>
  <c r="J607"/>
  <c r="J585"/>
  <c r="BK545"/>
  <c r="J524"/>
  <c r="J484"/>
  <c r="J436"/>
  <c r="J394"/>
  <c r="BK351"/>
  <c r="J305"/>
  <c r="J239"/>
  <c r="BK196"/>
  <c r="J158"/>
  <c r="J896"/>
  <c r="BK850"/>
  <c r="J829"/>
  <c r="BK815"/>
  <c r="BK765"/>
  <c r="J729"/>
  <c r="J701"/>
  <c r="J593"/>
  <c r="BK504"/>
  <c r="BK436"/>
  <c r="J377"/>
  <c r="BK319"/>
  <c r="BK277"/>
  <c r="BK235"/>
  <c r="BK158"/>
  <c r="BK116"/>
  <c i="4" r="J164"/>
  <c r="J143"/>
  <c r="BK129"/>
  <c r="J113"/>
  <c r="J98"/>
  <c r="J158"/>
  <c r="BK123"/>
  <c r="BK96"/>
  <c r="BK164"/>
  <c r="BK131"/>
  <c r="BK105"/>
  <c i="5" r="BK230"/>
  <c r="J214"/>
  <c r="BK186"/>
  <c r="BK162"/>
  <c r="J112"/>
  <c r="BK80"/>
  <c r="BK146"/>
  <c r="J130"/>
  <c r="BK114"/>
  <c r="BK84"/>
  <c r="BK216"/>
  <c r="BK130"/>
  <c r="J120"/>
  <c r="J94"/>
  <c r="J218"/>
  <c r="J200"/>
  <c r="BK174"/>
  <c r="J150"/>
  <c r="BK138"/>
  <c r="J110"/>
  <c r="BK94"/>
  <c i="6" r="J576"/>
  <c r="BK558"/>
  <c r="J534"/>
  <c r="J474"/>
  <c r="BK440"/>
  <c r="J404"/>
  <c r="J366"/>
  <c r="J332"/>
  <c r="BK304"/>
  <c r="J280"/>
  <c r="J258"/>
  <c r="BK226"/>
  <c r="BK206"/>
  <c r="BK168"/>
  <c r="BK148"/>
  <c r="J122"/>
  <c r="BK98"/>
  <c r="BK536"/>
  <c r="J514"/>
  <c r="J480"/>
  <c r="BK450"/>
  <c r="J438"/>
  <c r="BK424"/>
  <c r="BK398"/>
  <c r="J374"/>
  <c r="BK344"/>
  <c r="BK318"/>
  <c r="J296"/>
  <c r="BK268"/>
  <c r="J232"/>
  <c r="J212"/>
  <c r="J164"/>
  <c r="J134"/>
  <c r="BK122"/>
  <c r="J90"/>
  <c r="BK588"/>
  <c r="BK572"/>
  <c r="J546"/>
  <c r="J510"/>
  <c r="BK492"/>
  <c r="J464"/>
  <c r="BK444"/>
  <c r="BK392"/>
  <c r="J370"/>
  <c r="J308"/>
  <c r="BK274"/>
  <c r="J256"/>
  <c r="BK216"/>
  <c r="J194"/>
  <c r="J174"/>
  <c r="BK118"/>
  <c r="BK570"/>
  <c r="BK544"/>
  <c r="BK522"/>
  <c r="BK490"/>
  <c r="BK452"/>
  <c r="BK370"/>
  <c r="BK332"/>
  <c r="BK312"/>
  <c r="J288"/>
  <c r="BK250"/>
  <c r="J208"/>
  <c r="BK164"/>
  <c r="BK112"/>
  <c r="J84"/>
  <c i="7" r="BK137"/>
  <c r="J128"/>
  <c r="BK119"/>
  <c r="J104"/>
  <c r="J98"/>
  <c r="J92"/>
  <c r="BK86"/>
  <c r="J80"/>
  <c r="BK131"/>
  <c r="J125"/>
  <c r="J119"/>
  <c r="J110"/>
  <c r="BK101"/>
  <c i="8" r="J342"/>
  <c r="J306"/>
  <c r="J276"/>
  <c r="J232"/>
  <c r="J214"/>
  <c r="J196"/>
  <c r="J180"/>
  <c r="BK160"/>
  <c r="J146"/>
  <c r="J136"/>
  <c r="BK104"/>
  <c r="J226"/>
  <c r="J164"/>
  <c r="J102"/>
  <c r="BK342"/>
  <c r="J314"/>
  <c r="J298"/>
  <c r="J282"/>
  <c r="BK152"/>
  <c r="BK136"/>
  <c r="J114"/>
  <c r="BK84"/>
  <c i="9" r="J257"/>
  <c r="BK227"/>
  <c r="J217"/>
  <c r="BK193"/>
  <c r="BK167"/>
  <c r="J149"/>
  <c r="J133"/>
  <c r="BK109"/>
  <c r="BK282"/>
  <c r="BK267"/>
  <c r="BK248"/>
  <c r="J242"/>
  <c r="J227"/>
  <c r="BK207"/>
  <c r="BK197"/>
  <c r="J183"/>
  <c r="J161"/>
  <c r="BK149"/>
  <c r="J131"/>
  <c r="BK103"/>
  <c r="BK278"/>
  <c r="J262"/>
  <c r="J233"/>
  <c r="BK203"/>
  <c r="BK181"/>
  <c r="BK140"/>
  <c r="J128"/>
  <c r="J103"/>
  <c r="BK260"/>
  <c r="BK233"/>
  <c r="BK201"/>
  <c r="J179"/>
  <c r="J138"/>
  <c r="J105"/>
  <c i="10" r="J149"/>
  <c r="BK116"/>
  <c r="BK89"/>
  <c r="BK153"/>
  <c r="BK141"/>
  <c r="J124"/>
  <c r="BK113"/>
  <c r="J137"/>
  <c i="2" r="BK356"/>
  <c r="J284"/>
  <c r="J176"/>
  <c r="BK110"/>
  <c r="BK230"/>
  <c r="BK148"/>
  <c r="BK320"/>
  <c r="BK206"/>
  <c r="J132"/>
  <c r="J358"/>
  <c r="BK284"/>
  <c r="J223"/>
  <c r="J170"/>
  <c i="3" r="BK835"/>
  <c r="J759"/>
  <c r="BK729"/>
  <c r="BK667"/>
  <c r="BK549"/>
  <c r="BK484"/>
  <c r="J421"/>
  <c r="BK329"/>
  <c r="J260"/>
  <c r="J150"/>
  <c r="BK868"/>
  <c r="J827"/>
  <c r="BK732"/>
  <c r="BK585"/>
  <c r="J457"/>
  <c r="J444"/>
  <c r="J384"/>
  <c r="BK301"/>
  <c r="J224"/>
  <c r="BK124"/>
  <c r="J839"/>
  <c r="J807"/>
  <c r="BK747"/>
  <c r="BK663"/>
  <c r="J479"/>
  <c r="J356"/>
  <c r="BK270"/>
  <c r="BK172"/>
  <c i="4" r="J168"/>
  <c r="J139"/>
  <c r="BK117"/>
  <c r="J94"/>
  <c r="J154"/>
  <c r="BK107"/>
  <c r="BK166"/>
  <c r="BK133"/>
  <c r="BK86"/>
  <c i="5" r="J208"/>
  <c r="J180"/>
  <c r="J146"/>
  <c r="J92"/>
  <c r="BK136"/>
  <c r="BK102"/>
  <c r="BK218"/>
  <c r="BK132"/>
  <c r="J90"/>
  <c r="BK204"/>
  <c r="J182"/>
  <c r="J144"/>
  <c r="BK92"/>
  <c i="6" r="J542"/>
  <c r="BK510"/>
  <c r="J444"/>
  <c r="BK402"/>
  <c r="BK358"/>
  <c r="BK340"/>
  <c r="BK300"/>
  <c r="J262"/>
  <c r="BK182"/>
  <c r="J150"/>
  <c r="J118"/>
  <c r="J82"/>
  <c r="J522"/>
  <c r="BK506"/>
  <c r="BK476"/>
  <c r="BK428"/>
  <c r="J392"/>
  <c r="J356"/>
  <c r="BK302"/>
  <c r="BK276"/>
  <c r="BK246"/>
  <c r="BK210"/>
  <c r="BK162"/>
  <c r="J126"/>
  <c r="J80"/>
  <c r="BK554"/>
  <c r="BK528"/>
  <c r="BK498"/>
  <c r="BK468"/>
  <c r="BK430"/>
  <c r="BK394"/>
  <c r="BK352"/>
  <c r="BK296"/>
  <c r="J250"/>
  <c r="BK212"/>
  <c r="BK152"/>
  <c r="J566"/>
  <c r="J530"/>
  <c r="BK488"/>
  <c r="BK454"/>
  <c r="BK438"/>
  <c r="BK378"/>
  <c r="J334"/>
  <c r="BK292"/>
  <c r="J222"/>
  <c r="BK114"/>
  <c i="8" r="BK328"/>
  <c r="J274"/>
  <c r="BK226"/>
  <c r="J198"/>
  <c r="J168"/>
  <c r="J142"/>
  <c r="BK122"/>
  <c r="J98"/>
  <c r="J346"/>
  <c r="J308"/>
  <c r="BK280"/>
  <c r="BK252"/>
  <c r="BK228"/>
  <c r="J138"/>
  <c r="J84"/>
  <c r="BK320"/>
  <c r="J286"/>
  <c r="BK248"/>
  <c r="BK224"/>
  <c r="J212"/>
  <c r="J192"/>
  <c r="J170"/>
  <c r="BK154"/>
  <c r="BK134"/>
  <c r="J96"/>
  <c i="9" r="J260"/>
  <c r="BK235"/>
  <c r="J201"/>
  <c r="BK169"/>
  <c r="BK157"/>
  <c r="BK142"/>
  <c r="BK113"/>
  <c r="BK91"/>
  <c r="J278"/>
  <c r="BK244"/>
  <c r="BK215"/>
  <c r="J181"/>
  <c r="BK159"/>
  <c r="BK146"/>
  <c r="BK116"/>
  <c r="BK280"/>
  <c r="J265"/>
  <c r="BK240"/>
  <c r="BK221"/>
  <c r="BK179"/>
  <c r="BK133"/>
  <c r="BK269"/>
  <c r="J231"/>
  <c r="J191"/>
  <c r="J171"/>
  <c r="BK120"/>
  <c i="10" r="J162"/>
  <c r="BK133"/>
  <c r="BK93"/>
  <c r="BK101"/>
  <c r="J113"/>
  <c i="6" r="BK194"/>
  <c r="J96"/>
  <c i="8" r="BK340"/>
  <c r="BK298"/>
  <c r="J272"/>
  <c r="J242"/>
  <c r="J224"/>
  <c r="BK192"/>
  <c r="J166"/>
  <c r="J144"/>
  <c r="BK114"/>
  <c r="BK82"/>
  <c r="J326"/>
  <c r="BK302"/>
  <c r="BK276"/>
  <c i="2" r="BK358"/>
  <c r="BK299"/>
  <c r="J135"/>
  <c r="BK245"/>
  <c r="BK157"/>
  <c r="J299"/>
  <c r="BK170"/>
  <c r="J110"/>
  <c r="J350"/>
  <c r="J307"/>
  <c r="BK199"/>
  <c r="J101"/>
  <c i="3" r="J871"/>
  <c r="BK817"/>
  <c r="J749"/>
  <c r="J675"/>
  <c r="J545"/>
  <c r="BK471"/>
  <c r="BK394"/>
  <c r="J347"/>
  <c r="BK256"/>
  <c r="BK221"/>
  <c r="BK896"/>
  <c r="BK801"/>
  <c r="J647"/>
  <c r="BK598"/>
  <c r="J440"/>
  <c r="J329"/>
  <c r="J221"/>
  <c r="J136"/>
  <c r="BK862"/>
  <c r="BK841"/>
  <c r="J780"/>
  <c r="J667"/>
  <c r="J517"/>
  <c r="J293"/>
  <c r="BK232"/>
  <c r="BK154"/>
  <c i="4" r="BK92"/>
  <c r="BK109"/>
  <c r="BK168"/>
  <c r="BK141"/>
  <c r="BK115"/>
  <c i="5" r="BK202"/>
  <c r="BK110"/>
  <c r="BK224"/>
  <c r="J206"/>
  <c r="BK188"/>
  <c r="J168"/>
  <c r="J148"/>
  <c r="J116"/>
  <c r="BK96"/>
  <c i="6" r="J570"/>
  <c r="J528"/>
  <c r="J486"/>
  <c r="BK412"/>
  <c r="BK386"/>
  <c r="J354"/>
  <c r="J330"/>
  <c r="BK308"/>
  <c r="BK284"/>
  <c r="BK260"/>
  <c r="J214"/>
  <c r="BK188"/>
  <c r="BK154"/>
  <c r="BK134"/>
  <c r="BK94"/>
  <c r="J540"/>
  <c r="J508"/>
  <c r="J496"/>
  <c r="BK478"/>
  <c r="J442"/>
  <c r="J426"/>
  <c r="J412"/>
  <c r="J372"/>
  <c r="J338"/>
  <c r="J306"/>
  <c r="J274"/>
  <c r="J242"/>
  <c r="BK222"/>
  <c r="BK208"/>
  <c r="J188"/>
  <c r="BK158"/>
  <c r="J148"/>
  <c r="BK124"/>
  <c r="J588"/>
  <c r="BK584"/>
  <c r="J558"/>
  <c r="BK540"/>
  <c r="BK494"/>
  <c r="J462"/>
  <c r="BK426"/>
  <c r="J390"/>
  <c r="BK372"/>
  <c r="BK362"/>
  <c r="J310"/>
  <c r="J292"/>
  <c r="BK272"/>
  <c r="BK240"/>
  <c r="BK202"/>
  <c r="BK170"/>
  <c r="BK140"/>
  <c r="BK578"/>
  <c r="J552"/>
  <c r="BK520"/>
  <c r="BK474"/>
  <c r="BK432"/>
  <c r="BK404"/>
  <c r="J376"/>
  <c r="J348"/>
  <c r="BK324"/>
  <c r="BK286"/>
  <c r="J252"/>
  <c r="J210"/>
  <c r="J162"/>
  <c r="J98"/>
  <c i="7" r="BK80"/>
  <c i="8" r="BK312"/>
  <c r="BK278"/>
  <c r="J250"/>
  <c r="J228"/>
  <c r="BK210"/>
  <c r="J186"/>
  <c r="J162"/>
  <c r="J128"/>
  <c r="BK86"/>
  <c r="J344"/>
  <c r="J328"/>
  <c r="BK322"/>
  <c r="BK284"/>
  <c r="BK264"/>
  <c r="BK250"/>
  <c r="BK238"/>
  <c r="BK220"/>
  <c r="BK168"/>
  <c r="J134"/>
  <c r="J94"/>
  <c r="BK346"/>
  <c r="J316"/>
  <c r="BK288"/>
  <c r="BK256"/>
  <c r="J230"/>
  <c r="J208"/>
  <c r="BK196"/>
  <c r="BK190"/>
  <c r="BK178"/>
  <c r="BK166"/>
  <c r="BK156"/>
  <c r="BK146"/>
  <c r="BK138"/>
  <c r="J112"/>
  <c i="2" r="BK380"/>
  <c r="BK307"/>
  <c r="BK250"/>
  <c r="J142"/>
  <c r="BK101"/>
  <c r="BK401"/>
  <c r="J234"/>
  <c r="J206"/>
  <c r="J145"/>
  <c r="BK330"/>
  <c r="J291"/>
  <c r="BK176"/>
  <c r="J128"/>
  <c r="J380"/>
  <c r="J303"/>
  <c r="J258"/>
  <c r="BK190"/>
  <c r="J157"/>
  <c i="3" r="BK833"/>
  <c r="BK813"/>
  <c r="J801"/>
  <c r="BK776"/>
  <c r="J757"/>
  <c r="J738"/>
  <c r="J694"/>
  <c r="BK671"/>
  <c r="BK619"/>
  <c r="BK524"/>
  <c r="J461"/>
  <c r="BK377"/>
  <c r="J316"/>
  <c r="J264"/>
  <c r="J192"/>
  <c r="BK146"/>
  <c r="J874"/>
  <c r="J815"/>
  <c r="BK780"/>
  <c r="J683"/>
  <c r="BK640"/>
  <c r="BK589"/>
  <c r="J489"/>
  <c r="BK305"/>
  <c r="BK239"/>
  <c r="BK218"/>
  <c r="BK198"/>
  <c r="J172"/>
  <c r="J165"/>
  <c r="J133"/>
  <c r="J99"/>
  <c r="J878"/>
  <c r="BK866"/>
  <c r="BK843"/>
  <c r="BK837"/>
  <c r="BK821"/>
  <c r="J778"/>
  <c r="BK738"/>
  <c r="J713"/>
  <c r="BK701"/>
  <c r="BK683"/>
  <c r="BK679"/>
  <c r="BK637"/>
  <c r="BK611"/>
  <c r="J598"/>
  <c r="BK593"/>
  <c r="J582"/>
  <c r="J538"/>
  <c r="J509"/>
  <c r="BK447"/>
  <c r="BK425"/>
  <c r="J369"/>
  <c r="J319"/>
  <c r="J277"/>
  <c r="BK209"/>
  <c r="BK180"/>
  <c r="BK121"/>
  <c r="BK874"/>
  <c r="J843"/>
  <c r="J821"/>
  <c r="BK805"/>
  <c r="J751"/>
  <c r="J721"/>
  <c r="J687"/>
  <c r="J531"/>
  <c r="J471"/>
  <c r="J413"/>
  <c r="BK343"/>
  <c r="BK298"/>
  <c r="BK267"/>
  <c r="BK212"/>
  <c r="J142"/>
  <c r="BK99"/>
  <c i="4" r="J152"/>
  <c r="BK137"/>
  <c r="BK125"/>
  <c r="J107"/>
  <c r="BK162"/>
  <c r="J131"/>
  <c r="BK102"/>
  <c r="BK154"/>
  <c r="J117"/>
  <c r="BK88"/>
  <c i="5" r="BK228"/>
  <c r="J210"/>
  <c r="J196"/>
  <c r="J164"/>
  <c r="BK150"/>
  <c r="J102"/>
  <c r="BK168"/>
  <c r="J138"/>
  <c r="BK124"/>
  <c r="BK90"/>
  <c r="BK222"/>
  <c r="BK180"/>
  <c r="J124"/>
  <c r="BK100"/>
  <c r="BK226"/>
  <c r="BK208"/>
  <c r="BK184"/>
  <c r="BK166"/>
  <c r="J142"/>
  <c r="BK120"/>
  <c r="J100"/>
  <c i="6" r="J582"/>
  <c r="BK568"/>
  <c r="J544"/>
  <c r="J488"/>
  <c r="BK456"/>
  <c r="J410"/>
  <c r="J398"/>
  <c r="BK356"/>
  <c r="J324"/>
  <c r="J286"/>
  <c r="J264"/>
  <c r="BK244"/>
  <c r="J216"/>
  <c r="J192"/>
  <c r="BK156"/>
  <c r="BK144"/>
  <c r="J104"/>
  <c r="J92"/>
  <c r="BK548"/>
  <c r="J520"/>
  <c r="J498"/>
  <c r="BK464"/>
  <c r="J432"/>
  <c r="BK416"/>
  <c r="J384"/>
  <c r="BK360"/>
  <c r="BK328"/>
  <c r="J312"/>
  <c r="BK288"/>
  <c r="BK252"/>
  <c r="J226"/>
  <c r="J202"/>
  <c r="J186"/>
  <c r="BK160"/>
  <c r="BK128"/>
  <c r="J116"/>
  <c r="J584"/>
  <c r="BK576"/>
  <c r="BK552"/>
  <c r="BK526"/>
  <c r="J500"/>
  <c r="J472"/>
  <c r="J452"/>
  <c r="BK418"/>
  <c r="BK388"/>
  <c r="J360"/>
  <c r="BK290"/>
  <c r="J266"/>
  <c r="BK238"/>
  <c r="BK204"/>
  <c r="J184"/>
  <c r="BK166"/>
  <c r="J108"/>
  <c r="BK92"/>
  <c r="J564"/>
  <c r="J536"/>
  <c r="BK496"/>
  <c r="BK466"/>
  <c r="BK442"/>
  <c r="J406"/>
  <c r="J344"/>
  <c r="J318"/>
  <c r="J278"/>
  <c r="BK234"/>
  <c r="J228"/>
  <c r="BK178"/>
  <c r="J124"/>
  <c r="BK86"/>
  <c i="7" r="J131"/>
  <c r="J122"/>
  <c r="J113"/>
  <c r="J107"/>
  <c r="J101"/>
  <c r="BK95"/>
  <c r="J89"/>
  <c r="J83"/>
  <c r="J137"/>
  <c r="BK128"/>
  <c r="BK122"/>
  <c r="J116"/>
  <c r="BK107"/>
  <c r="BK98"/>
  <c i="8" r="J318"/>
  <c r="J284"/>
  <c r="BK268"/>
  <c r="J244"/>
  <c r="J204"/>
  <c r="J188"/>
  <c r="BK170"/>
  <c r="J154"/>
  <c r="BK126"/>
  <c r="BK112"/>
  <c r="J248"/>
  <c r="J210"/>
  <c r="J120"/>
  <c r="BK90"/>
  <c r="BK326"/>
  <c r="BK306"/>
  <c r="BK294"/>
  <c r="BK270"/>
  <c r="J124"/>
  <c r="BK102"/>
  <c r="BK98"/>
  <c r="BK88"/>
  <c i="9" r="J271"/>
  <c r="J246"/>
  <c r="J221"/>
  <c r="J207"/>
  <c r="J173"/>
  <c r="BK155"/>
  <c r="BK131"/>
  <c r="J118"/>
  <c r="BK97"/>
  <c r="BK275"/>
  <c r="J255"/>
  <c r="BK246"/>
  <c r="J238"/>
  <c r="BK223"/>
  <c r="J203"/>
  <c r="BK187"/>
  <c r="J165"/>
  <c r="J157"/>
  <c r="J144"/>
  <c r="J113"/>
  <c r="BK93"/>
  <c r="BK273"/>
  <c r="BK242"/>
  <c r="J229"/>
  <c r="J193"/>
  <c r="BK177"/>
  <c r="J136"/>
  <c r="BK124"/>
  <c r="J273"/>
  <c r="J253"/>
  <c r="J215"/>
  <c r="BK189"/>
  <c r="BK151"/>
  <c r="BK111"/>
  <c i="10" r="J157"/>
  <c r="J141"/>
  <c r="J106"/>
  <c r="BK162"/>
  <c r="BK149"/>
  <c r="BK137"/>
  <c r="BK106"/>
  <c r="J93"/>
  <c i="2" r="BK315"/>
  <c r="J242"/>
  <c r="BK118"/>
  <c r="J401"/>
  <c r="BK184"/>
  <c r="BK135"/>
  <c r="BK261"/>
  <c r="BK145"/>
  <c r="J392"/>
  <c r="J340"/>
  <c r="J261"/>
  <c r="BK194"/>
  <c r="J115"/>
  <c i="3" r="BK878"/>
  <c r="BK811"/>
  <c r="BK721"/>
  <c r="J640"/>
  <c r="J504"/>
  <c r="J464"/>
  <c r="BK384"/>
  <c r="J312"/>
  <c r="J201"/>
  <c r="BK142"/>
  <c r="J841"/>
  <c r="BK759"/>
  <c r="J679"/>
  <c r="BK607"/>
  <c r="J425"/>
  <c r="J432"/>
  <c r="BK339"/>
  <c r="BK260"/>
  <c r="BK184"/>
  <c r="J103"/>
  <c r="BK823"/>
  <c r="J776"/>
  <c r="J705"/>
  <c r="J527"/>
  <c r="BK428"/>
  <c r="BK312"/>
  <c r="J243"/>
  <c r="BK110"/>
  <c i="4" r="BK146"/>
  <c r="J123"/>
  <c r="J105"/>
  <c r="J86"/>
  <c r="BK113"/>
  <c r="BK84"/>
  <c r="BK139"/>
  <c r="J92"/>
  <c i="5" r="J216"/>
  <c r="J190"/>
  <c r="J152"/>
  <c r="J108"/>
  <c r="J162"/>
  <c r="BK126"/>
  <c r="J86"/>
  <c r="J198"/>
  <c r="J122"/>
  <c r="J98"/>
  <c r="BK210"/>
  <c r="J166"/>
  <c r="BK152"/>
  <c r="BK112"/>
  <c i="6" r="J578"/>
  <c r="BK530"/>
  <c r="J476"/>
  <c r="J418"/>
  <c r="BK396"/>
  <c r="BK348"/>
  <c r="J314"/>
  <c r="J282"/>
  <c r="BK242"/>
  <c r="J178"/>
  <c r="J142"/>
  <c r="J102"/>
  <c r="BK546"/>
  <c r="BK516"/>
  <c r="J482"/>
  <c r="J460"/>
  <c r="BK422"/>
  <c r="J382"/>
  <c r="BK334"/>
  <c r="J294"/>
  <c r="BK254"/>
  <c r="J230"/>
  <c r="J190"/>
  <c r="J144"/>
  <c r="BK102"/>
  <c r="BK574"/>
  <c r="J548"/>
  <c r="BK504"/>
  <c r="J490"/>
  <c r="J446"/>
  <c r="BK410"/>
  <c r="J386"/>
  <c r="BK342"/>
  <c r="BK282"/>
  <c r="BK258"/>
  <c r="BK192"/>
  <c r="BK130"/>
  <c r="J572"/>
  <c r="BK538"/>
  <c r="J494"/>
  <c r="BK462"/>
  <c r="BK400"/>
  <c r="BK368"/>
  <c r="BK322"/>
  <c r="BK280"/>
  <c r="BK190"/>
  <c r="BK132"/>
  <c i="7" r="J86"/>
  <c i="8" r="BK304"/>
  <c r="J262"/>
  <c r="BK218"/>
  <c r="J190"/>
  <c r="BK158"/>
  <c r="J132"/>
  <c r="BK110"/>
  <c r="J88"/>
  <c r="BK338"/>
  <c r="BK318"/>
  <c r="J290"/>
  <c r="J256"/>
  <c r="J236"/>
  <c r="J176"/>
  <c r="BK118"/>
  <c r="J330"/>
  <c r="J304"/>
  <c r="J260"/>
  <c r="BK234"/>
  <c r="J220"/>
  <c r="BK204"/>
  <c r="BK180"/>
  <c r="BK164"/>
  <c r="J148"/>
  <c r="BK128"/>
  <c r="J104"/>
  <c r="J82"/>
  <c i="9" r="BK219"/>
  <c r="BK205"/>
  <c r="BK175"/>
  <c r="J159"/>
  <c r="J146"/>
  <c r="J122"/>
  <c r="BK107"/>
  <c r="BK271"/>
  <c r="BK253"/>
  <c r="BK229"/>
  <c r="J205"/>
  <c r="J195"/>
  <c r="J167"/>
  <c r="J142"/>
  <c r="J107"/>
  <c r="J95"/>
  <c r="J275"/>
  <c r="J244"/>
  <c r="BK231"/>
  <c r="BK191"/>
  <c r="BK138"/>
  <c r="BK105"/>
  <c r="BK257"/>
  <c r="BK209"/>
  <c r="J177"/>
  <c r="BK136"/>
  <c r="J93"/>
  <c i="10" r="BK145"/>
  <c r="BK110"/>
  <c r="J120"/>
  <c r="J89"/>
  <c i="6" r="J218"/>
  <c r="J128"/>
  <c i="8" r="BK202"/>
  <c r="J130"/>
  <c r="BK348"/>
  <c i="2" r="J190"/>
  <c r="BK258"/>
  <c r="J173"/>
  <c r="BK234"/>
  <c i="3" r="J882"/>
  <c r="J734"/>
  <c r="BK626"/>
  <c r="BK531"/>
  <c r="BK432"/>
  <c r="J727"/>
  <c r="BK464"/>
  <c r="BK402"/>
  <c r="BK274"/>
  <c r="BK215"/>
  <c r="BK517"/>
  <c r="BK461"/>
  <c r="J428"/>
  <c r="BK361"/>
  <c r="J308"/>
  <c r="J251"/>
  <c r="J198"/>
  <c r="BK165"/>
  <c r="J116"/>
  <c r="J866"/>
  <c r="J831"/>
  <c r="J819"/>
  <c r="BK421"/>
  <c r="BK323"/>
  <c r="J274"/>
  <c r="J180"/>
  <c i="4" r="J170"/>
  <c r="J148"/>
  <c r="BK135"/>
  <c r="J115"/>
  <c r="J102"/>
  <c r="J166"/>
  <c r="J150"/>
  <c r="J121"/>
  <c r="J88"/>
  <c r="BK150"/>
  <c r="J125"/>
  <c r="J90"/>
  <c i="5" r="J226"/>
  <c r="BK212"/>
  <c r="BK154"/>
  <c r="BK116"/>
  <c r="J178"/>
  <c r="BK172"/>
  <c r="J140"/>
  <c r="BK128"/>
  <c r="BK98"/>
  <c r="BK88"/>
  <c r="BK194"/>
  <c r="J134"/>
  <c r="J128"/>
  <c r="J104"/>
  <c r="J88"/>
  <c r="J154"/>
  <c i="6" r="J580"/>
  <c r="J556"/>
  <c r="BK512"/>
  <c r="BK446"/>
  <c r="BK406"/>
  <c r="J378"/>
  <c r="J246"/>
  <c r="BK176"/>
  <c r="BK146"/>
  <c r="J120"/>
  <c r="J100"/>
  <c r="BK80"/>
  <c r="J518"/>
  <c r="J340"/>
  <c r="J298"/>
  <c r="J272"/>
  <c r="J234"/>
  <c r="BK218"/>
  <c r="J114"/>
  <c r="BK566"/>
  <c r="J524"/>
  <c r="BK502"/>
  <c r="J470"/>
  <c r="BK434"/>
  <c r="J396"/>
  <c r="J236"/>
  <c r="BK186"/>
  <c r="J112"/>
  <c r="J568"/>
  <c r="BK532"/>
  <c r="J492"/>
  <c r="J450"/>
  <c r="BK236"/>
  <c r="BK172"/>
  <c r="BK116"/>
  <c i="7" r="BK89"/>
  <c i="8" r="J320"/>
  <c r="BK290"/>
  <c r="J258"/>
  <c r="BK120"/>
  <c r="J350"/>
  <c r="BK334"/>
  <c r="BK310"/>
  <c r="J292"/>
  <c r="BK258"/>
  <c r="BK108"/>
  <c r="J322"/>
  <c r="J310"/>
  <c r="J278"/>
  <c r="BK240"/>
  <c r="J218"/>
  <c r="BK214"/>
  <c r="BK130"/>
  <c r="BK100"/>
  <c i="2" r="BK326"/>
  <c r="BK213"/>
  <c r="BK132"/>
  <c r="BK115"/>
  <c r="J237"/>
  <c r="BK142"/>
  <c r="BK386"/>
  <c r="J320"/>
  <c r="BK237"/>
  <c r="J184"/>
  <c i="3" r="J855"/>
  <c r="BK723"/>
  <c r="BK647"/>
  <c r="J553"/>
  <c r="BK492"/>
  <c r="BK444"/>
  <c r="BK369"/>
  <c r="BK333"/>
  <c r="J833"/>
  <c r="J755"/>
  <c r="J663"/>
  <c r="J603"/>
  <c r="BK553"/>
  <c r="J339"/>
  <c r="J270"/>
  <c r="J128"/>
  <c r="BK871"/>
  <c r="BK839"/>
  <c r="BK827"/>
  <c r="BK819"/>
  <c r="J765"/>
  <c r="BK734"/>
  <c i="4" r="BK119"/>
  <c r="BK90"/>
  <c r="BK152"/>
  <c r="J111"/>
  <c r="BK170"/>
  <c r="BK143"/>
  <c r="J137"/>
  <c r="BK94"/>
  <c i="5" r="J222"/>
  <c r="J204"/>
  <c r="BK176"/>
  <c r="J156"/>
  <c r="BK134"/>
  <c r="J188"/>
  <c r="J114"/>
  <c r="BK86"/>
  <c r="BK214"/>
  <c r="BK190"/>
  <c r="BK164"/>
  <c i="6" r="J516"/>
  <c r="J434"/>
  <c r="BK384"/>
  <c r="J346"/>
  <c r="BK320"/>
  <c r="J180"/>
  <c r="J136"/>
  <c r="J110"/>
  <c r="J86"/>
  <c r="J526"/>
  <c r="J504"/>
  <c r="BK472"/>
  <c r="BK336"/>
  <c r="J300"/>
  <c r="BK256"/>
  <c r="BK220"/>
  <c r="BK196"/>
  <c r="J176"/>
  <c r="BK150"/>
  <c r="BK562"/>
  <c r="BK482"/>
  <c r="J428"/>
  <c r="J402"/>
  <c r="BK376"/>
  <c r="BK346"/>
  <c r="J302"/>
  <c r="J146"/>
  <c r="J554"/>
  <c r="BK508"/>
  <c r="J484"/>
  <c r="J430"/>
  <c r="J352"/>
  <c r="BK138"/>
  <c r="BK82"/>
  <c i="7" r="J134"/>
  <c r="BK125"/>
  <c r="BK116"/>
  <c r="BK110"/>
  <c r="BK134"/>
  <c r="BK113"/>
  <c r="BK104"/>
  <c r="BK92"/>
  <c i="8" r="BK332"/>
  <c r="J296"/>
  <c r="BK260"/>
  <c r="J222"/>
  <c r="J118"/>
  <c r="J234"/>
  <c r="J182"/>
  <c r="BK150"/>
  <c r="J348"/>
  <c r="J108"/>
  <c r="BK92"/>
  <c r="BK80"/>
  <c i="9" r="BK255"/>
  <c r="BK225"/>
  <c r="BK211"/>
  <c r="J185"/>
  <c r="BK183"/>
  <c r="BK163"/>
  <c r="BK144"/>
  <c r="BK126"/>
  <c r="J99"/>
  <c r="J280"/>
  <c r="J213"/>
  <c r="BK171"/>
  <c r="J153"/>
  <c r="J120"/>
  <c r="J97"/>
  <c r="J269"/>
  <c r="BK238"/>
  <c r="J116"/>
  <c r="J219"/>
  <c r="J197"/>
  <c r="J169"/>
  <c r="J124"/>
  <c r="BK95"/>
  <c i="10" r="BK120"/>
  <c r="BK97"/>
  <c r="BK157"/>
  <c r="J145"/>
  <c r="BK128"/>
  <c r="J116"/>
  <c r="J128"/>
  <c i="2" r="BK392"/>
  <c r="BK303"/>
  <c r="J194"/>
  <c r="BK125"/>
  <c r="BK406"/>
  <c r="BK165"/>
  <c r="BK340"/>
  <c r="BK240"/>
  <c r="BK173"/>
  <c r="J118"/>
  <c r="BK383"/>
  <c r="J311"/>
  <c r="J187"/>
  <c i="3" r="BK892"/>
  <c r="J862"/>
  <c r="BK778"/>
  <c r="BK687"/>
  <c r="J615"/>
  <c r="BK527"/>
  <c r="J451"/>
  <c r="BK365"/>
  <c r="J351"/>
  <c r="J284"/>
  <c r="J189"/>
  <c r="BK103"/>
  <c r="J811"/>
  <c r="J723"/>
  <c r="BK659"/>
  <c r="J564"/>
  <c r="J496"/>
  <c r="BK413"/>
  <c r="BK316"/>
  <c r="BK201"/>
  <c r="J154"/>
  <c r="BK853"/>
  <c r="J817"/>
  <c r="J753"/>
  <c r="BK564"/>
  <c r="BK409"/>
  <c r="J288"/>
  <c r="BK228"/>
  <c r="BK128"/>
  <c i="4" r="J156"/>
  <c r="J133"/>
  <c r="BK111"/>
  <c r="J160"/>
  <c r="J146"/>
  <c r="BK100"/>
  <c r="BK158"/>
  <c r="J119"/>
  <c i="5" r="J230"/>
  <c r="BK200"/>
  <c r="BK170"/>
  <c r="J126"/>
  <c r="J170"/>
  <c r="BK142"/>
  <c r="BK122"/>
  <c r="BK82"/>
  <c r="J186"/>
  <c r="J106"/>
  <c r="J84"/>
  <c r="BK196"/>
  <c r="BK158"/>
  <c r="BK106"/>
  <c i="6" r="J574"/>
  <c r="BK524"/>
  <c r="J458"/>
  <c r="BK408"/>
  <c r="J368"/>
  <c r="J328"/>
  <c r="BK266"/>
  <c r="BK224"/>
  <c r="J204"/>
  <c r="J158"/>
  <c r="J138"/>
  <c r="BK96"/>
  <c r="BK534"/>
  <c r="BK486"/>
  <c r="J468"/>
  <c r="J440"/>
  <c r="BK414"/>
  <c r="BK366"/>
  <c r="J316"/>
  <c r="BK264"/>
  <c r="J238"/>
  <c r="J198"/>
  <c r="J154"/>
  <c r="BK120"/>
  <c r="BK582"/>
  <c r="BK564"/>
  <c r="BK514"/>
  <c r="J478"/>
  <c r="J454"/>
  <c r="J422"/>
  <c r="BK374"/>
  <c r="BK306"/>
  <c r="J270"/>
  <c r="J220"/>
  <c r="J168"/>
  <c r="J94"/>
  <c r="J550"/>
  <c r="BK518"/>
  <c r="BK470"/>
  <c r="J416"/>
  <c r="J388"/>
  <c r="BK350"/>
  <c r="BK314"/>
  <c r="J254"/>
  <c r="J160"/>
  <c r="BK88"/>
  <c i="8" r="BK316"/>
  <c r="BK282"/>
  <c r="J252"/>
  <c r="J206"/>
  <c r="BK182"/>
  <c r="J152"/>
  <c r="J116"/>
  <c r="BK94"/>
  <c r="J80"/>
  <c r="BK330"/>
  <c r="BK296"/>
  <c r="J270"/>
  <c r="J240"/>
  <c r="J158"/>
  <c r="BK132"/>
  <c r="BK344"/>
  <c r="J312"/>
  <c r="BK274"/>
  <c r="BK244"/>
  <c r="BK216"/>
  <c r="BK198"/>
  <c r="BK186"/>
  <c r="J160"/>
  <c r="BK144"/>
  <c r="BK116"/>
  <c r="J90"/>
  <c i="9" r="BK251"/>
  <c r="J223"/>
  <c r="J209"/>
  <c r="J189"/>
  <c r="BK165"/>
  <c r="BK153"/>
  <c r="BK128"/>
  <c r="J111"/>
  <c r="J282"/>
  <c r="BK265"/>
  <c r="J240"/>
  <c r="J211"/>
  <c r="BK199"/>
  <c r="J155"/>
  <c r="BK122"/>
  <c r="BK101"/>
  <c r="J91"/>
  <c r="J267"/>
  <c r="J235"/>
  <c r="BK195"/>
  <c r="BK173"/>
  <c r="BK118"/>
  <c r="BK99"/>
  <c r="BK217"/>
  <c r="J187"/>
  <c r="J140"/>
  <c r="J101"/>
  <c i="10" r="J153"/>
  <c r="BK124"/>
  <c r="J101"/>
  <c r="J110"/>
  <c r="J133"/>
  <c i="2" l="1" r="P319"/>
  <c r="R319"/>
  <c r="R198"/>
  <c r="T198"/>
  <c r="T319"/>
  <c r="T105"/>
  <c r="P114"/>
  <c r="R169"/>
  <c r="P212"/>
  <c r="R233"/>
  <c r="P254"/>
  <c r="P267"/>
  <c r="BK290"/>
  <c r="J290"/>
  <c r="J75"/>
  <c r="T329"/>
  <c i="3" r="R98"/>
  <c r="BK120"/>
  <c r="R255"/>
  <c r="T297"/>
  <c r="R322"/>
  <c r="BK435"/>
  <c r="J435"/>
  <c r="J68"/>
  <c r="BK541"/>
  <c r="J541"/>
  <c r="J69"/>
  <c r="P552"/>
  <c r="BK614"/>
  <c r="J614"/>
  <c r="J71"/>
  <c r="BK654"/>
  <c r="J654"/>
  <c r="J72"/>
  <c r="BK712"/>
  <c r="J712"/>
  <c r="J73"/>
  <c r="R737"/>
  <c r="BK877"/>
  <c r="J877"/>
  <c r="J75"/>
  <c r="T891"/>
  <c i="4" r="BK83"/>
  <c r="J83"/>
  <c r="J60"/>
  <c r="P104"/>
  <c r="BK145"/>
  <c r="J145"/>
  <c r="J62"/>
  <c i="5" r="R79"/>
  <c i="6" r="T79"/>
  <c i="7" r="BK79"/>
  <c r="J79"/>
  <c i="8" r="P79"/>
  <c i="1" r="AU61"/>
  <c i="9" r="T90"/>
  <c r="T115"/>
  <c r="BK135"/>
  <c r="J135"/>
  <c r="J63"/>
  <c r="T148"/>
  <c r="R237"/>
  <c r="R250"/>
  <c r="T259"/>
  <c r="BK264"/>
  <c r="J264"/>
  <c r="J68"/>
  <c r="P277"/>
  <c i="10" r="P88"/>
  <c r="R105"/>
  <c r="T123"/>
  <c i="2" r="P105"/>
  <c r="T114"/>
  <c r="P169"/>
  <c r="R212"/>
  <c r="P233"/>
  <c r="R254"/>
  <c r="BK267"/>
  <c r="J267"/>
  <c r="J73"/>
  <c r="T290"/>
  <c r="P329"/>
  <c i="3" r="T98"/>
  <c r="R120"/>
  <c r="P255"/>
  <c r="P297"/>
  <c r="T322"/>
  <c r="T435"/>
  <c r="T541"/>
  <c r="BK552"/>
  <c r="J552"/>
  <c r="J70"/>
  <c r="R614"/>
  <c r="R654"/>
  <c r="P712"/>
  <c r="P737"/>
  <c r="P877"/>
  <c r="BK891"/>
  <c r="J891"/>
  <c r="J76"/>
  <c i="4" r="P83"/>
  <c r="T104"/>
  <c r="R145"/>
  <c i="5" r="BK79"/>
  <c r="J79"/>
  <c i="6" r="BK79"/>
  <c r="J79"/>
  <c i="7" r="P79"/>
  <c i="1" r="AU60"/>
  <c i="8" r="T79"/>
  <c i="9" r="R90"/>
  <c r="R115"/>
  <c r="R130"/>
  <c r="R135"/>
  <c r="P148"/>
  <c r="T237"/>
  <c r="T250"/>
  <c r="P259"/>
  <c r="R264"/>
  <c r="T277"/>
  <c i="10" r="BK88"/>
  <c r="BK105"/>
  <c r="J105"/>
  <c r="J62"/>
  <c r="BK123"/>
  <c r="J123"/>
  <c r="J63"/>
  <c r="R123"/>
  <c i="2" r="BK105"/>
  <c r="J105"/>
  <c r="J62"/>
  <c r="R114"/>
  <c r="T169"/>
  <c r="BK212"/>
  <c r="J212"/>
  <c r="J67"/>
  <c r="BK233"/>
  <c r="J233"/>
  <c r="J69"/>
  <c r="BK254"/>
  <c r="J254"/>
  <c r="J72"/>
  <c r="R267"/>
  <c r="P290"/>
  <c r="BK329"/>
  <c r="J329"/>
  <c r="J77"/>
  <c i="3" r="BK98"/>
  <c r="J98"/>
  <c r="J61"/>
  <c r="T120"/>
  <c r="BK255"/>
  <c r="J255"/>
  <c r="J63"/>
  <c r="BK297"/>
  <c r="J297"/>
  <c r="J66"/>
  <c r="BK322"/>
  <c r="J322"/>
  <c r="J67"/>
  <c r="P435"/>
  <c r="P541"/>
  <c r="T552"/>
  <c r="T614"/>
  <c r="T654"/>
  <c r="R712"/>
  <c r="T737"/>
  <c r="R877"/>
  <c r="P891"/>
  <c i="4" r="T83"/>
  <c r="R104"/>
  <c r="P145"/>
  <c i="5" r="P79"/>
  <c i="1" r="AU58"/>
  <c i="6" r="P79"/>
  <c i="1" r="AU59"/>
  <c i="7" r="R79"/>
  <c i="8" r="BK79"/>
  <c r="J79"/>
  <c r="J59"/>
  <c i="9" r="BK90"/>
  <c r="J90"/>
  <c r="J60"/>
  <c r="P115"/>
  <c r="BK130"/>
  <c r="J130"/>
  <c r="J62"/>
  <c r="T130"/>
  <c r="T135"/>
  <c r="R148"/>
  <c r="P237"/>
  <c r="P250"/>
  <c r="R259"/>
  <c r="P264"/>
  <c r="BK277"/>
  <c r="J277"/>
  <c r="J69"/>
  <c i="10" r="R88"/>
  <c r="R87"/>
  <c r="T105"/>
  <c r="P132"/>
  <c i="2" r="R105"/>
  <c r="R99"/>
  <c r="BK114"/>
  <c r="J114"/>
  <c r="J63"/>
  <c r="BK169"/>
  <c r="J169"/>
  <c r="J64"/>
  <c r="T212"/>
  <c r="T233"/>
  <c r="T254"/>
  <c r="T267"/>
  <c r="R290"/>
  <c r="R329"/>
  <c i="3" r="P98"/>
  <c r="P120"/>
  <c r="T255"/>
  <c r="R297"/>
  <c r="P322"/>
  <c r="R435"/>
  <c r="R541"/>
  <c r="R552"/>
  <c r="P614"/>
  <c r="P654"/>
  <c r="T712"/>
  <c r="BK737"/>
  <c r="J737"/>
  <c r="J74"/>
  <c r="T877"/>
  <c r="R891"/>
  <c i="4" r="R83"/>
  <c r="R82"/>
  <c r="BK104"/>
  <c r="J104"/>
  <c r="J61"/>
  <c r="T145"/>
  <c i="5" r="T79"/>
  <c i="6" r="R79"/>
  <c i="7" r="T79"/>
  <c i="8" r="R79"/>
  <c i="9" r="P90"/>
  <c r="BK115"/>
  <c r="J115"/>
  <c r="J61"/>
  <c r="P130"/>
  <c r="P135"/>
  <c r="BK148"/>
  <c r="J148"/>
  <c r="J64"/>
  <c r="BK237"/>
  <c r="J237"/>
  <c r="J65"/>
  <c r="BK250"/>
  <c r="J250"/>
  <c r="J66"/>
  <c r="BK259"/>
  <c r="J259"/>
  <c r="J67"/>
  <c r="T264"/>
  <c r="R277"/>
  <c i="10" r="T88"/>
  <c r="T87"/>
  <c r="P105"/>
  <c r="P123"/>
  <c r="BK132"/>
  <c r="J132"/>
  <c r="J64"/>
  <c r="R132"/>
  <c r="T132"/>
  <c i="2" r="BK198"/>
  <c r="J198"/>
  <c r="J66"/>
  <c r="BK405"/>
  <c r="J405"/>
  <c r="J78"/>
  <c i="3" r="BK292"/>
  <c r="J292"/>
  <c r="J64"/>
  <c i="2" r="BK100"/>
  <c r="J100"/>
  <c r="J61"/>
  <c r="BK229"/>
  <c r="J229"/>
  <c r="J68"/>
  <c r="BK244"/>
  <c r="J244"/>
  <c r="J70"/>
  <c r="BK249"/>
  <c r="J249"/>
  <c r="J71"/>
  <c r="BK283"/>
  <c r="J283"/>
  <c r="J74"/>
  <c r="BK319"/>
  <c r="J319"/>
  <c r="J76"/>
  <c i="10" r="BK156"/>
  <c r="J156"/>
  <c r="J65"/>
  <c r="BK161"/>
  <c r="J161"/>
  <c r="J66"/>
  <c r="E48"/>
  <c r="F55"/>
  <c r="BE89"/>
  <c r="BE93"/>
  <c r="BE120"/>
  <c r="BE128"/>
  <c r="BE133"/>
  <c r="BE145"/>
  <c r="BE101"/>
  <c r="BE116"/>
  <c r="BE124"/>
  <c r="BE149"/>
  <c r="J52"/>
  <c r="BE97"/>
  <c r="BE106"/>
  <c r="BE110"/>
  <c r="BE113"/>
  <c r="BE137"/>
  <c r="BE141"/>
  <c r="BE153"/>
  <c r="BE157"/>
  <c r="BE162"/>
  <c i="9" r="J52"/>
  <c r="J55"/>
  <c r="F86"/>
  <c r="BE91"/>
  <c r="BE95"/>
  <c r="BE101"/>
  <c r="BE105"/>
  <c r="BE113"/>
  <c r="BE116"/>
  <c r="BE128"/>
  <c r="BE133"/>
  <c r="BE140"/>
  <c r="BE146"/>
  <c r="BE149"/>
  <c r="BE157"/>
  <c r="BE181"/>
  <c r="BE193"/>
  <c r="BE203"/>
  <c r="BE211"/>
  <c r="BE225"/>
  <c r="BE227"/>
  <c r="BE229"/>
  <c r="BE235"/>
  <c r="BE238"/>
  <c r="BE255"/>
  <c r="BE271"/>
  <c r="BE93"/>
  <c r="BE109"/>
  <c r="BE111"/>
  <c r="BE120"/>
  <c r="BE142"/>
  <c r="BE144"/>
  <c r="BE183"/>
  <c r="BE187"/>
  <c r="BE197"/>
  <c r="BE199"/>
  <c r="BE205"/>
  <c r="BE207"/>
  <c r="BE209"/>
  <c r="BE213"/>
  <c r="BE215"/>
  <c r="BE217"/>
  <c r="BE223"/>
  <c r="BE244"/>
  <c r="BE246"/>
  <c r="J54"/>
  <c r="F85"/>
  <c r="BE97"/>
  <c r="BE99"/>
  <c r="BE107"/>
  <c r="BE118"/>
  <c r="BE126"/>
  <c r="BE131"/>
  <c r="BE136"/>
  <c r="BE138"/>
  <c r="BE159"/>
  <c r="BE165"/>
  <c r="BE169"/>
  <c r="BE171"/>
  <c r="BE173"/>
  <c r="BE175"/>
  <c r="BE189"/>
  <c r="BE191"/>
  <c r="BE201"/>
  <c r="BE219"/>
  <c r="BE233"/>
  <c r="BE248"/>
  <c r="BE260"/>
  <c r="BE273"/>
  <c r="BE278"/>
  <c r="BE280"/>
  <c r="BE282"/>
  <c r="E48"/>
  <c r="BE103"/>
  <c r="BE122"/>
  <c r="BE124"/>
  <c r="BE151"/>
  <c r="BE153"/>
  <c r="BE155"/>
  <c r="BE161"/>
  <c r="BE163"/>
  <c r="BE167"/>
  <c r="BE177"/>
  <c r="BE179"/>
  <c r="BE185"/>
  <c r="BE195"/>
  <c r="BE221"/>
  <c r="BE231"/>
  <c r="BE240"/>
  <c r="BE242"/>
  <c r="BE251"/>
  <c r="BE253"/>
  <c r="BE257"/>
  <c r="BE262"/>
  <c r="BE265"/>
  <c r="BE267"/>
  <c r="BE269"/>
  <c r="BE275"/>
  <c i="7" r="J59"/>
  <c i="8" r="J52"/>
  <c r="F55"/>
  <c r="J75"/>
  <c r="J76"/>
  <c r="BE84"/>
  <c r="BE90"/>
  <c r="BE94"/>
  <c r="BE96"/>
  <c r="BE100"/>
  <c r="BE104"/>
  <c r="BE106"/>
  <c r="BE110"/>
  <c r="BE112"/>
  <c r="BE114"/>
  <c r="BE116"/>
  <c r="BE122"/>
  <c r="BE134"/>
  <c r="BE136"/>
  <c r="BE140"/>
  <c r="BE148"/>
  <c r="BE152"/>
  <c r="BE154"/>
  <c r="BE162"/>
  <c r="BE164"/>
  <c r="BE180"/>
  <c r="BE184"/>
  <c r="BE186"/>
  <c r="BE192"/>
  <c r="BE196"/>
  <c r="BE198"/>
  <c r="BE208"/>
  <c r="BE210"/>
  <c r="BE212"/>
  <c r="BE218"/>
  <c r="BE224"/>
  <c r="BE226"/>
  <c r="BE232"/>
  <c r="BE238"/>
  <c r="BE246"/>
  <c r="BE254"/>
  <c r="BE264"/>
  <c r="BE268"/>
  <c r="BE272"/>
  <c r="BE286"/>
  <c r="BE292"/>
  <c r="BE298"/>
  <c r="BE304"/>
  <c r="BE318"/>
  <c r="BE324"/>
  <c r="BE328"/>
  <c r="BE344"/>
  <c r="BE346"/>
  <c r="BE350"/>
  <c r="E69"/>
  <c r="BE80"/>
  <c r="BE86"/>
  <c r="BE168"/>
  <c r="BE170"/>
  <c r="BE176"/>
  <c r="BE194"/>
  <c r="BE216"/>
  <c r="BE222"/>
  <c r="BE236"/>
  <c r="BE240"/>
  <c r="BE244"/>
  <c r="BE248"/>
  <c r="BE256"/>
  <c r="BE260"/>
  <c r="BE274"/>
  <c r="BE278"/>
  <c r="BE282"/>
  <c r="BE290"/>
  <c r="BE294"/>
  <c r="BE300"/>
  <c r="BE306"/>
  <c r="BE308"/>
  <c r="BE312"/>
  <c r="BE320"/>
  <c r="BE332"/>
  <c r="BE340"/>
  <c r="BE342"/>
  <c r="BE348"/>
  <c r="F54"/>
  <c r="BE82"/>
  <c r="BE88"/>
  <c r="BE92"/>
  <c r="BE98"/>
  <c r="BE102"/>
  <c r="BE108"/>
  <c r="BE118"/>
  <c r="BE120"/>
  <c r="BE124"/>
  <c r="BE126"/>
  <c r="BE128"/>
  <c r="BE130"/>
  <c r="BE132"/>
  <c r="BE138"/>
  <c r="BE142"/>
  <c r="BE144"/>
  <c r="BE146"/>
  <c r="BE150"/>
  <c r="BE156"/>
  <c r="BE158"/>
  <c r="BE160"/>
  <c r="BE166"/>
  <c r="BE172"/>
  <c r="BE178"/>
  <c r="BE182"/>
  <c r="BE188"/>
  <c r="BE190"/>
  <c r="BE202"/>
  <c r="BE204"/>
  <c r="BE206"/>
  <c r="BE214"/>
  <c r="BE220"/>
  <c r="BE228"/>
  <c r="BE230"/>
  <c r="BE234"/>
  <c r="BE242"/>
  <c r="BE250"/>
  <c r="BE252"/>
  <c r="BE258"/>
  <c r="BE262"/>
  <c r="BE266"/>
  <c r="BE270"/>
  <c r="BE276"/>
  <c r="BE280"/>
  <c r="BE284"/>
  <c r="BE288"/>
  <c r="BE296"/>
  <c r="BE302"/>
  <c r="BE310"/>
  <c r="BE314"/>
  <c r="BE316"/>
  <c r="BE322"/>
  <c r="BE326"/>
  <c r="BE330"/>
  <c r="BE334"/>
  <c r="BE336"/>
  <c r="BE338"/>
  <c i="6" r="J59"/>
  <c i="7" r="E69"/>
  <c r="J73"/>
  <c r="BE80"/>
  <c r="J54"/>
  <c r="J55"/>
  <c r="F75"/>
  <c r="F76"/>
  <c r="BE83"/>
  <c r="BE86"/>
  <c r="BE95"/>
  <c r="BE104"/>
  <c r="BE110"/>
  <c r="BE128"/>
  <c r="BE131"/>
  <c r="BE89"/>
  <c r="BE92"/>
  <c r="BE98"/>
  <c r="BE101"/>
  <c r="BE107"/>
  <c r="BE113"/>
  <c r="BE116"/>
  <c r="BE119"/>
  <c r="BE122"/>
  <c r="BE125"/>
  <c r="BE134"/>
  <c r="BE137"/>
  <c i="6" r="J52"/>
  <c r="E69"/>
  <c r="F75"/>
  <c r="J76"/>
  <c r="BE92"/>
  <c r="BE102"/>
  <c r="BE108"/>
  <c r="BE118"/>
  <c r="BE134"/>
  <c r="BE140"/>
  <c r="BE144"/>
  <c r="BE146"/>
  <c r="BE148"/>
  <c r="BE152"/>
  <c r="BE156"/>
  <c r="BE160"/>
  <c r="BE174"/>
  <c r="BE180"/>
  <c r="BE182"/>
  <c r="BE186"/>
  <c r="BE196"/>
  <c r="BE204"/>
  <c r="BE210"/>
  <c r="BE214"/>
  <c r="BE218"/>
  <c r="BE220"/>
  <c r="BE226"/>
  <c r="BE240"/>
  <c r="BE242"/>
  <c r="BE244"/>
  <c r="BE258"/>
  <c r="BE260"/>
  <c r="BE262"/>
  <c r="BE264"/>
  <c r="BE266"/>
  <c r="BE272"/>
  <c r="BE274"/>
  <c r="BE288"/>
  <c r="BE302"/>
  <c r="BE304"/>
  <c r="BE318"/>
  <c r="BE328"/>
  <c r="BE340"/>
  <c r="BE342"/>
  <c r="BE346"/>
  <c r="BE356"/>
  <c r="BE358"/>
  <c r="BE372"/>
  <c r="BE390"/>
  <c r="BE396"/>
  <c r="BE410"/>
  <c r="BE418"/>
  <c r="BE426"/>
  <c r="BE434"/>
  <c r="BE440"/>
  <c r="BE444"/>
  <c r="BE460"/>
  <c r="BE466"/>
  <c r="BE468"/>
  <c r="BE476"/>
  <c r="BE480"/>
  <c r="BE498"/>
  <c r="BE502"/>
  <c r="BE512"/>
  <c r="BE514"/>
  <c r="BE526"/>
  <c r="BE546"/>
  <c r="BE548"/>
  <c r="BE562"/>
  <c r="BE80"/>
  <c r="BE82"/>
  <c r="BE84"/>
  <c r="BE88"/>
  <c r="BE100"/>
  <c r="BE104"/>
  <c r="BE114"/>
  <c r="BE120"/>
  <c r="BE132"/>
  <c r="BE136"/>
  <c r="BE142"/>
  <c r="BE158"/>
  <c r="BE162"/>
  <c r="BE176"/>
  <c r="BE188"/>
  <c r="BE206"/>
  <c r="BE222"/>
  <c r="BE224"/>
  <c r="BE230"/>
  <c r="BE234"/>
  <c r="BE254"/>
  <c r="BE276"/>
  <c r="BE286"/>
  <c r="BE314"/>
  <c r="BE324"/>
  <c r="BE330"/>
  <c r="BE336"/>
  <c r="BE348"/>
  <c r="BE354"/>
  <c r="BE366"/>
  <c r="BE384"/>
  <c r="BE398"/>
  <c r="BE412"/>
  <c r="BE436"/>
  <c r="BE438"/>
  <c r="BE456"/>
  <c r="BE458"/>
  <c r="BE464"/>
  <c r="BE472"/>
  <c r="BE474"/>
  <c r="BE484"/>
  <c r="BE486"/>
  <c r="BE508"/>
  <c r="BE516"/>
  <c r="BE522"/>
  <c r="BE532"/>
  <c r="BE534"/>
  <c r="BE538"/>
  <c r="BE542"/>
  <c r="BE556"/>
  <c r="BE558"/>
  <c r="BE560"/>
  <c r="BE568"/>
  <c r="BE570"/>
  <c r="BE584"/>
  <c r="BE586"/>
  <c r="BE588"/>
  <c i="5" r="J59"/>
  <c i="6" r="J54"/>
  <c r="BE90"/>
  <c r="BE94"/>
  <c r="BE96"/>
  <c r="BE98"/>
  <c r="BE106"/>
  <c r="BE110"/>
  <c r="BE112"/>
  <c r="BE116"/>
  <c r="BE126"/>
  <c r="BE138"/>
  <c r="BE154"/>
  <c r="BE166"/>
  <c r="BE168"/>
  <c r="BE178"/>
  <c r="BE190"/>
  <c r="BE192"/>
  <c r="BE202"/>
  <c r="BE212"/>
  <c r="BE216"/>
  <c r="BE246"/>
  <c r="BE248"/>
  <c r="BE256"/>
  <c r="BE270"/>
  <c r="BE278"/>
  <c r="BE280"/>
  <c r="BE282"/>
  <c r="BE284"/>
  <c r="BE296"/>
  <c r="BE298"/>
  <c r="BE300"/>
  <c r="BE306"/>
  <c r="BE308"/>
  <c r="BE312"/>
  <c r="BE320"/>
  <c r="BE322"/>
  <c r="BE362"/>
  <c r="BE364"/>
  <c r="BE368"/>
  <c r="BE370"/>
  <c r="BE376"/>
  <c r="BE378"/>
  <c r="BE382"/>
  <c r="BE386"/>
  <c r="BE394"/>
  <c r="BE400"/>
  <c r="BE402"/>
  <c r="BE404"/>
  <c r="BE406"/>
  <c r="BE408"/>
  <c r="BE416"/>
  <c r="BE432"/>
  <c r="BE446"/>
  <c r="BE452"/>
  <c r="BE470"/>
  <c r="BE488"/>
  <c r="BE494"/>
  <c r="BE510"/>
  <c r="BE520"/>
  <c r="BE524"/>
  <c r="BE528"/>
  <c r="BE530"/>
  <c r="F55"/>
  <c r="BE86"/>
  <c r="BE122"/>
  <c r="BE124"/>
  <c r="BE128"/>
  <c r="BE130"/>
  <c r="BE150"/>
  <c r="BE164"/>
  <c r="BE170"/>
  <c r="BE172"/>
  <c r="BE184"/>
  <c r="BE194"/>
  <c r="BE198"/>
  <c r="BE200"/>
  <c r="BE208"/>
  <c r="BE228"/>
  <c r="BE232"/>
  <c r="BE236"/>
  <c r="BE238"/>
  <c r="BE250"/>
  <c r="BE252"/>
  <c r="BE268"/>
  <c r="BE290"/>
  <c r="BE292"/>
  <c r="BE294"/>
  <c r="BE310"/>
  <c r="BE316"/>
  <c r="BE326"/>
  <c r="BE332"/>
  <c r="BE334"/>
  <c r="BE338"/>
  <c r="BE344"/>
  <c r="BE350"/>
  <c r="BE352"/>
  <c r="BE360"/>
  <c r="BE374"/>
  <c r="BE380"/>
  <c r="BE388"/>
  <c r="BE392"/>
  <c r="BE414"/>
  <c r="BE420"/>
  <c r="BE422"/>
  <c r="BE424"/>
  <c r="BE428"/>
  <c r="BE430"/>
  <c r="BE442"/>
  <c r="BE448"/>
  <c r="BE450"/>
  <c r="BE454"/>
  <c r="BE462"/>
  <c r="BE478"/>
  <c r="BE482"/>
  <c r="BE490"/>
  <c r="BE492"/>
  <c r="BE496"/>
  <c r="BE500"/>
  <c r="BE504"/>
  <c r="BE506"/>
  <c r="BE518"/>
  <c r="BE536"/>
  <c r="BE540"/>
  <c r="BE544"/>
  <c r="BE550"/>
  <c r="BE552"/>
  <c r="BE554"/>
  <c r="BE564"/>
  <c r="BE566"/>
  <c r="BE572"/>
  <c r="BE574"/>
  <c r="BE576"/>
  <c r="BE578"/>
  <c r="BE580"/>
  <c r="BE582"/>
  <c i="5" r="J52"/>
  <c r="F76"/>
  <c r="BE80"/>
  <c r="BE98"/>
  <c r="BE102"/>
  <c r="BE110"/>
  <c r="BE112"/>
  <c r="BE114"/>
  <c r="BE118"/>
  <c r="BE122"/>
  <c r="BE124"/>
  <c r="BE130"/>
  <c r="BE136"/>
  <c r="BE140"/>
  <c r="BE142"/>
  <c r="BE146"/>
  <c r="BE148"/>
  <c r="BE150"/>
  <c r="BE162"/>
  <c r="BE168"/>
  <c r="BE170"/>
  <c r="BE176"/>
  <c r="BE186"/>
  <c r="BE194"/>
  <c r="BE196"/>
  <c r="BE200"/>
  <c r="BE206"/>
  <c r="BE218"/>
  <c i="4" r="BK82"/>
  <c r="J82"/>
  <c r="J59"/>
  <c i="5" r="E48"/>
  <c r="J75"/>
  <c r="J76"/>
  <c r="BE90"/>
  <c r="BE100"/>
  <c r="BE108"/>
  <c r="BE120"/>
  <c r="BE126"/>
  <c r="BE178"/>
  <c r="BE182"/>
  <c r="BE190"/>
  <c r="BE192"/>
  <c r="BE210"/>
  <c r="BE212"/>
  <c r="BE216"/>
  <c r="BE220"/>
  <c r="F75"/>
  <c r="BE94"/>
  <c r="BE104"/>
  <c r="BE106"/>
  <c r="BE134"/>
  <c r="BE166"/>
  <c r="BE180"/>
  <c r="BE82"/>
  <c r="BE84"/>
  <c r="BE86"/>
  <c r="BE88"/>
  <c r="BE92"/>
  <c r="BE96"/>
  <c r="BE116"/>
  <c r="BE128"/>
  <c r="BE132"/>
  <c r="BE138"/>
  <c r="BE144"/>
  <c r="BE152"/>
  <c r="BE154"/>
  <c r="BE156"/>
  <c r="BE158"/>
  <c r="BE160"/>
  <c r="BE164"/>
  <c r="BE172"/>
  <c r="BE174"/>
  <c r="BE184"/>
  <c r="BE188"/>
  <c r="BE198"/>
  <c r="BE202"/>
  <c r="BE204"/>
  <c r="BE208"/>
  <c r="BE214"/>
  <c r="BE222"/>
  <c r="BE224"/>
  <c r="BE226"/>
  <c r="BE228"/>
  <c r="BE230"/>
  <c i="3" r="J120"/>
  <c r="J62"/>
  <c i="4" r="J52"/>
  <c r="F55"/>
  <c r="E72"/>
  <c r="BE86"/>
  <c r="BE88"/>
  <c r="BE94"/>
  <c r="BE102"/>
  <c r="BE113"/>
  <c r="BE123"/>
  <c r="BE127"/>
  <c r="BE131"/>
  <c r="BE135"/>
  <c r="BE146"/>
  <c r="BE152"/>
  <c r="BE156"/>
  <c r="BE162"/>
  <c r="BE164"/>
  <c r="BE166"/>
  <c r="F54"/>
  <c r="J55"/>
  <c r="BE98"/>
  <c r="BE107"/>
  <c r="BE111"/>
  <c r="BE117"/>
  <c r="BE119"/>
  <c r="BE121"/>
  <c r="BE129"/>
  <c r="BE137"/>
  <c r="BE139"/>
  <c r="BE154"/>
  <c r="BE160"/>
  <c r="BE170"/>
  <c r="J54"/>
  <c r="BE84"/>
  <c r="BE90"/>
  <c r="BE92"/>
  <c r="BE96"/>
  <c r="BE100"/>
  <c r="BE105"/>
  <c r="BE109"/>
  <c r="BE115"/>
  <c r="BE125"/>
  <c r="BE133"/>
  <c r="BE141"/>
  <c r="BE143"/>
  <c r="BE148"/>
  <c r="BE150"/>
  <c r="BE158"/>
  <c r="BE168"/>
  <c i="3" r="E48"/>
  <c r="F93"/>
  <c r="BE121"/>
  <c r="BE124"/>
  <c r="BE133"/>
  <c r="BE165"/>
  <c r="BE180"/>
  <c r="BE184"/>
  <c r="BE189"/>
  <c r="BE198"/>
  <c r="BE221"/>
  <c r="BE260"/>
  <c r="BE301"/>
  <c r="BE361"/>
  <c r="BE444"/>
  <c r="BE457"/>
  <c r="BE461"/>
  <c r="BE484"/>
  <c r="BE517"/>
  <c r="BE531"/>
  <c r="BE545"/>
  <c r="BE576"/>
  <c r="BE585"/>
  <c r="BE603"/>
  <c r="BE611"/>
  <c r="BE615"/>
  <c r="BE626"/>
  <c r="BE637"/>
  <c r="BE667"/>
  <c r="BE675"/>
  <c r="BE679"/>
  <c r="BE757"/>
  <c r="BE778"/>
  <c r="BE780"/>
  <c r="BE809"/>
  <c r="BE811"/>
  <c r="BE833"/>
  <c r="BE835"/>
  <c r="BE839"/>
  <c r="BE855"/>
  <c r="BE868"/>
  <c r="BE882"/>
  <c r="BE888"/>
  <c r="J90"/>
  <c r="BE99"/>
  <c r="BE103"/>
  <c r="BE128"/>
  <c r="BE146"/>
  <c r="BE169"/>
  <c r="BE218"/>
  <c r="BE228"/>
  <c r="BE264"/>
  <c r="BE288"/>
  <c r="BE312"/>
  <c r="BE316"/>
  <c r="BE323"/>
  <c r="BE329"/>
  <c r="BE343"/>
  <c r="BE351"/>
  <c r="BE356"/>
  <c r="BE377"/>
  <c r="BE398"/>
  <c r="BE471"/>
  <c r="BE549"/>
  <c r="BE553"/>
  <c r="BE619"/>
  <c r="BE640"/>
  <c r="BE647"/>
  <c r="BE723"/>
  <c r="BE725"/>
  <c r="BE727"/>
  <c r="BE729"/>
  <c r="BE732"/>
  <c r="BE801"/>
  <c r="BE813"/>
  <c r="BE831"/>
  <c r="BE846"/>
  <c r="BE859"/>
  <c r="BE878"/>
  <c r="BE885"/>
  <c r="BE110"/>
  <c r="BE136"/>
  <c r="BE142"/>
  <c r="BE158"/>
  <c r="BE201"/>
  <c r="BE224"/>
  <c r="BE232"/>
  <c r="BE235"/>
  <c r="BE243"/>
  <c r="BE251"/>
  <c r="BE256"/>
  <c r="BE284"/>
  <c r="BE298"/>
  <c r="BE308"/>
  <c r="BE319"/>
  <c r="BE347"/>
  <c r="BE365"/>
  <c r="BE369"/>
  <c r="BE374"/>
  <c r="BE384"/>
  <c r="BE394"/>
  <c r="BE402"/>
  <c r="BE413"/>
  <c r="BE428"/>
  <c r="BE432"/>
  <c r="BE436"/>
  <c r="BE447"/>
  <c r="BE479"/>
  <c r="BE489"/>
  <c r="BE492"/>
  <c r="BE496"/>
  <c r="BE504"/>
  <c r="BE509"/>
  <c r="BE524"/>
  <c r="BE527"/>
  <c r="BE534"/>
  <c r="BE538"/>
  <c r="BE651"/>
  <c r="BE655"/>
  <c r="BE663"/>
  <c r="BE671"/>
  <c r="BE683"/>
  <c r="BE687"/>
  <c r="BE694"/>
  <c r="BE698"/>
  <c r="BE701"/>
  <c r="BE709"/>
  <c r="BE721"/>
  <c r="BE734"/>
  <c r="BE738"/>
  <c r="BE747"/>
  <c r="BE751"/>
  <c r="BE753"/>
  <c r="BE755"/>
  <c r="BE770"/>
  <c r="BE776"/>
  <c r="BE803"/>
  <c r="BE815"/>
  <c r="BE817"/>
  <c r="BE819"/>
  <c r="BE821"/>
  <c r="BE823"/>
  <c r="BE827"/>
  <c r="BE837"/>
  <c r="BE843"/>
  <c r="BE866"/>
  <c r="BE871"/>
  <c r="BE892"/>
  <c r="BE116"/>
  <c r="BE150"/>
  <c r="BE154"/>
  <c r="BE172"/>
  <c r="BE192"/>
  <c r="BE196"/>
  <c r="BE209"/>
  <c r="BE212"/>
  <c r="BE215"/>
  <c r="BE239"/>
  <c r="BE267"/>
  <c r="BE270"/>
  <c r="BE274"/>
  <c r="BE277"/>
  <c r="BE293"/>
  <c r="BE305"/>
  <c r="BE333"/>
  <c r="BE339"/>
  <c r="BE409"/>
  <c r="BE421"/>
  <c r="BE425"/>
  <c r="BE440"/>
  <c r="BE451"/>
  <c r="BE464"/>
  <c r="BE542"/>
  <c r="BE564"/>
  <c r="BE582"/>
  <c r="BE589"/>
  <c r="BE593"/>
  <c r="BE598"/>
  <c r="BE607"/>
  <c r="BE659"/>
  <c r="BE705"/>
  <c r="BE713"/>
  <c r="BE749"/>
  <c r="BE759"/>
  <c r="BE765"/>
  <c r="BE805"/>
  <c r="BE807"/>
  <c r="BE825"/>
  <c r="BE829"/>
  <c r="BE841"/>
  <c r="BE850"/>
  <c r="BE853"/>
  <c r="BE862"/>
  <c r="BE874"/>
  <c r="BE896"/>
  <c i="2" r="J52"/>
  <c r="F55"/>
  <c r="BE101"/>
  <c r="BE106"/>
  <c r="BE115"/>
  <c r="BE118"/>
  <c r="BE128"/>
  <c r="BE135"/>
  <c r="BE138"/>
  <c r="BE145"/>
  <c r="BE170"/>
  <c r="BE206"/>
  <c r="BE240"/>
  <c r="BE242"/>
  <c r="BE261"/>
  <c r="BE268"/>
  <c r="BE311"/>
  <c r="BE315"/>
  <c r="BE326"/>
  <c r="BE330"/>
  <c r="BE340"/>
  <c r="BE356"/>
  <c r="BE383"/>
  <c r="BE389"/>
  <c r="E48"/>
  <c r="BE132"/>
  <c r="BE176"/>
  <c r="BE180"/>
  <c r="BE190"/>
  <c r="BE245"/>
  <c r="BE250"/>
  <c r="BE284"/>
  <c r="BE320"/>
  <c r="BE350"/>
  <c r="BE380"/>
  <c r="BE110"/>
  <c r="BE122"/>
  <c r="BE125"/>
  <c r="BE142"/>
  <c r="BE148"/>
  <c r="BE173"/>
  <c r="BE187"/>
  <c r="BE194"/>
  <c r="BE199"/>
  <c r="BE213"/>
  <c r="BE237"/>
  <c r="BE255"/>
  <c r="BE401"/>
  <c r="BE406"/>
  <c r="BE157"/>
  <c r="BE161"/>
  <c r="BE165"/>
  <c r="BE184"/>
  <c r="BE217"/>
  <c r="BE223"/>
  <c r="BE230"/>
  <c r="BE234"/>
  <c r="BE258"/>
  <c r="BE272"/>
  <c r="BE291"/>
  <c r="BE299"/>
  <c r="BE303"/>
  <c r="BE307"/>
  <c r="BE344"/>
  <c r="BE358"/>
  <c r="BE386"/>
  <c r="BE392"/>
  <c i="3" r="F34"/>
  <c i="1" r="BA56"/>
  <c i="6" r="J30"/>
  <c i="2" r="F35"/>
  <c i="1" r="BB55"/>
  <c i="7" r="F34"/>
  <c i="1" r="BA60"/>
  <c i="7" r="F37"/>
  <c i="1" r="BD60"/>
  <c i="8" r="F36"/>
  <c i="1" r="BC61"/>
  <c i="9" r="F35"/>
  <c i="1" r="BB62"/>
  <c i="2" r="F37"/>
  <c i="1" r="BD55"/>
  <c i="3" r="F36"/>
  <c i="1" r="BC56"/>
  <c i="8" r="F37"/>
  <c i="1" r="BD61"/>
  <c i="10" r="F37"/>
  <c i="1" r="BD63"/>
  <c i="7" r="J30"/>
  <c i="2" r="F34"/>
  <c i="1" r="BA55"/>
  <c i="4" r="F37"/>
  <c i="1" r="BD57"/>
  <c i="6" r="F34"/>
  <c i="1" r="BA59"/>
  <c i="7" r="F36"/>
  <c i="1" r="BC60"/>
  <c i="8" r="J34"/>
  <c i="1" r="AW61"/>
  <c i="2" r="J34"/>
  <c i="1" r="AW55"/>
  <c i="7" r="J34"/>
  <c i="1" r="AW60"/>
  <c i="8" r="F35"/>
  <c i="1" r="BB61"/>
  <c i="10" r="J34"/>
  <c i="1" r="AW63"/>
  <c i="3" r="F37"/>
  <c i="1" r="BD56"/>
  <c i="9" r="F37"/>
  <c i="1" r="BD62"/>
  <c i="2" r="F36"/>
  <c i="1" r="BC55"/>
  <c i="4" r="F36"/>
  <c i="1" r="BC57"/>
  <c i="5" r="F36"/>
  <c i="1" r="BC58"/>
  <c i="6" r="F35"/>
  <c i="1" r="BB59"/>
  <c i="9" r="F36"/>
  <c i="1" r="BC62"/>
  <c i="5" r="F34"/>
  <c i="1" r="BA58"/>
  <c i="7" r="F35"/>
  <c i="1" r="BB60"/>
  <c i="9" r="J34"/>
  <c i="1" r="AW62"/>
  <c i="10" r="F34"/>
  <c i="1" r="BA63"/>
  <c i="3" r="F35"/>
  <c i="1" r="BB56"/>
  <c i="10" r="F36"/>
  <c i="1" r="BC63"/>
  <c i="4" r="F35"/>
  <c i="1" r="BB57"/>
  <c i="6" r="F36"/>
  <c i="1" r="BC59"/>
  <c i="4" r="J34"/>
  <c i="1" r="AW57"/>
  <c i="5" r="F35"/>
  <c i="1" r="BB58"/>
  <c i="6" r="F37"/>
  <c i="1" r="BD59"/>
  <c i="10" r="F35"/>
  <c i="1" r="BB63"/>
  <c i="3" r="J34"/>
  <c i="1" r="AW56"/>
  <c i="5" r="J34"/>
  <c i="1" r="AW58"/>
  <c i="8" r="F34"/>
  <c i="1" r="BA61"/>
  <c i="5" r="J30"/>
  <c i="6" r="J34"/>
  <c i="1" r="AW59"/>
  <c i="8" r="J30"/>
  <c i="9" r="F34"/>
  <c i="1" r="BA62"/>
  <c i="4" r="F34"/>
  <c i="1" r="BA57"/>
  <c i="5" r="F37"/>
  <c i="1" r="BD58"/>
  <c i="2" l="1" r="P99"/>
  <c r="T197"/>
  <c r="P197"/>
  <c r="R197"/>
  <c r="R98"/>
  <c r="T99"/>
  <c r="T98"/>
  <c i="10" r="T86"/>
  <c i="3" r="R296"/>
  <c i="10" r="BK87"/>
  <c r="J87"/>
  <c r="J60"/>
  <c i="9" r="R89"/>
  <c i="3" r="T97"/>
  <c r="R97"/>
  <c r="R96"/>
  <c i="9" r="P89"/>
  <c i="1" r="AU62"/>
  <c i="10" r="P87"/>
  <c r="P86"/>
  <c i="1" r="AU63"/>
  <c i="3" r="P296"/>
  <c i="9" r="T89"/>
  <c i="3" r="T296"/>
  <c r="P97"/>
  <c r="P96"/>
  <c i="1" r="AU56"/>
  <c i="10" r="R86"/>
  <c i="4" r="T82"/>
  <c r="P82"/>
  <c i="1" r="AU57"/>
  <c i="3" r="BK97"/>
  <c r="J97"/>
  <c r="J60"/>
  <c i="1" r="AG58"/>
  <c r="AG60"/>
  <c r="AG59"/>
  <c i="3" r="BK296"/>
  <c r="J296"/>
  <c r="J65"/>
  <c i="10" r="J88"/>
  <c r="J61"/>
  <c i="2" r="BK99"/>
  <c r="J99"/>
  <c r="J60"/>
  <c r="BK197"/>
  <c r="J197"/>
  <c r="J65"/>
  <c i="9" r="BK89"/>
  <c r="J89"/>
  <c i="1" r="AG61"/>
  <c i="4" r="F33"/>
  <c i="1" r="AZ57"/>
  <c r="BC54"/>
  <c r="AY54"/>
  <c i="10" r="J33"/>
  <c i="1" r="AV63"/>
  <c r="AT63"/>
  <c i="7" r="F33"/>
  <c i="1" r="AZ60"/>
  <c i="8" r="J33"/>
  <c i="1" r="AV61"/>
  <c r="AT61"/>
  <c r="AN61"/>
  <c r="BB54"/>
  <c r="AX54"/>
  <c i="8" r="F33"/>
  <c i="1" r="AZ61"/>
  <c i="5" r="J33"/>
  <c i="1" r="AV58"/>
  <c r="AT58"/>
  <c r="AN58"/>
  <c r="BD54"/>
  <c r="W33"/>
  <c i="9" r="J30"/>
  <c i="1" r="AG62"/>
  <c i="3" r="J33"/>
  <c i="1" r="AV56"/>
  <c r="AT56"/>
  <c i="2" r="J33"/>
  <c i="1" r="AV55"/>
  <c r="AT55"/>
  <c i="7" r="J33"/>
  <c i="1" r="AV60"/>
  <c r="AT60"/>
  <c r="AN60"/>
  <c i="9" r="J33"/>
  <c i="1" r="AV62"/>
  <c r="AT62"/>
  <c r="AN62"/>
  <c i="4" r="J33"/>
  <c i="1" r="AV57"/>
  <c r="AT57"/>
  <c i="6" r="F33"/>
  <c i="1" r="AZ59"/>
  <c r="BA54"/>
  <c r="W30"/>
  <c i="9" r="F33"/>
  <c i="1" r="AZ62"/>
  <c i="4" r="J30"/>
  <c i="1" r="AG57"/>
  <c i="6" r="J33"/>
  <c i="1" r="AV59"/>
  <c r="AT59"/>
  <c r="AN59"/>
  <c i="2" r="F33"/>
  <c i="1" r="AZ55"/>
  <c i="5" r="F33"/>
  <c i="1" r="AZ58"/>
  <c i="10" r="F33"/>
  <c i="1" r="AZ63"/>
  <c i="3" r="F33"/>
  <c i="1" r="AZ56"/>
  <c i="2" l="1" r="P98"/>
  <c i="1" r="AU55"/>
  <c i="3" r="T96"/>
  <c r="BK96"/>
  <c r="J96"/>
  <c r="J59"/>
  <c i="10" r="BK86"/>
  <c r="J86"/>
  <c r="J59"/>
  <c i="9" r="J59"/>
  <c i="2" r="BK98"/>
  <c r="J98"/>
  <c r="J59"/>
  <c i="9" r="J39"/>
  <c i="8" r="J39"/>
  <c i="7" r="J39"/>
  <c i="6" r="J39"/>
  <c i="1" r="AN57"/>
  <c i="5" r="J39"/>
  <c i="4" r="J39"/>
  <c i="1" r="W32"/>
  <c r="W31"/>
  <c r="AZ54"/>
  <c r="AV54"/>
  <c r="AK29"/>
  <c r="AU54"/>
  <c r="AW54"/>
  <c r="AK30"/>
  <c i="2" l="1" r="J30"/>
  <c i="1" r="AG55"/>
  <c r="AN55"/>
  <c i="3" r="J30"/>
  <c i="1" r="AG56"/>
  <c r="AN56"/>
  <c i="10" r="J30"/>
  <c i="1" r="AG63"/>
  <c r="W29"/>
  <c r="AT54"/>
  <c i="3" l="1" r="J39"/>
  <c i="10" r="J39"/>
  <c i="2" r="J39"/>
  <c i="1" r="AN63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<sst xmlns="http://schemas.openxmlformats.org/spreadsheetml/2006/main">
  <si>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</si>
  <si>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</si>
  <si>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</si>
  <si>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</si>
  <si>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</si>
  <si>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{7a6e53e5-0349-4430-87c9-af3438fee61b}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</si>
  <si>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</si>
  <si>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</si>
  <si>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</si>
  <si>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</si>
  <si>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</si>
  <si>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</si>
  <si>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</si>
  <si>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</si>
  <si>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20210202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</si>
  <si>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</si>
  <si>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</si>
  <si>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SENB obj. 2983 U Synagogy Č. Lípa rev.2</t>
  </si>
  <si>
    <t>KSO:</t>
  </si>
  <si>
    <t/>
  </si>
  <si>
    <t>CC-CZ:</t>
  </si>
  <si>
    <t>Místo:</t>
  </si>
  <si>
    <t>Č. Lípa</t>
  </si>
  <si>
    <t>Datum:</t>
  </si>
  <si>
    <t>1. 8. 2021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</si>
  <si>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</si>
  <si>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</si>
  <si>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</si>
  <si>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</si>
  <si>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</si>
  <si>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</si>
  <si>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</si>
  <si>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>KIP</t>
  </si>
  <si>
    <t>True</t>
  </si>
  <si>
    <t>Zpracovatel:</t>
  </si>
  <si>
    <t>J. Nešněra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</si>
  <si>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</si>
  <si>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</si>
  <si>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</si>
  <si>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</si>
  <si>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</si>
  <si>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</si>
  <si>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</si>
  <si>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</si>
  <si>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</si>
  <si>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</si>
  <si>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</si>
  <si>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</si>
  <si>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</si>
  <si>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</si>
  <si>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</si>
  <si>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</si>
  <si>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</si>
  <si>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</si>
  <si>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</si>
  <si>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</si>
  <si>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</si>
  <si>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</si>
  <si>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</si>
  <si>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</si>
  <si>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</si>
  <si>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</si>
  <si>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</si>
  <si>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</si>
  <si>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</si>
  <si>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</si>
  <si>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</si>
  <si>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</si>
  <si>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</si>
  <si>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</si>
  <si>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</si>
  <si>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</si>
  <si>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</si>
  <si>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</si>
  <si>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</si>
  <si>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</si>
  <si>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</si>
  <si>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</si>
  <si>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</si>
  <si>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</si>
  <si>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</si>
  <si>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{4be248e5-6ab6-452a-87a7-1b4d1ee7c2ec}</t>
  </si>
  <si>
    <t>2</t>
  </si>
  <si>
    <t>02</t>
  </si>
  <si>
    <t>zateplení objektu</t>
  </si>
  <si>
    <t>{0dda646f-ee67-45f7-85f2-207e59c1c940}</t>
  </si>
  <si>
    <t>03</t>
  </si>
  <si>
    <t>FVE</t>
  </si>
  <si>
    <t>{4ba55055-6297-4905-a6ab-98ec97d0f84f}</t>
  </si>
  <si>
    <t>04</t>
  </si>
  <si>
    <t>Chlazení</t>
  </si>
  <si>
    <t>{3cf44c0f-440e-490b-8538-a54ea30f0879}</t>
  </si>
  <si>
    <t>05</t>
  </si>
  <si>
    <t>VZT</t>
  </si>
  <si>
    <t>{feb41d98-b2c5-4681-a7e0-d996ee0b6abb}</t>
  </si>
  <si>
    <t>06</t>
  </si>
  <si>
    <t>osvětlení</t>
  </si>
  <si>
    <t>{8ca266c7-cc5c-4861-ab55-845d825f51b7}</t>
  </si>
  <si>
    <t>07</t>
  </si>
  <si>
    <t>UT</t>
  </si>
  <si>
    <t>{9d142525-6d58-4d56-8d02-ea6a612997d8}</t>
  </si>
  <si>
    <t>08</t>
  </si>
  <si>
    <t>MaR</t>
  </si>
  <si>
    <t>{9c12ec63-1960-4c2b-81d8-f8d6a5f684d7}</t>
  </si>
  <si>
    <t>09</t>
  </si>
  <si>
    <t>VRN</t>
  </si>
  <si>
    <t>{7214e6fc-d76c-451b-ba52-152817f0781e}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</si>
  <si>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</si>
  <si>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</si>
  <si>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</si>
  <si>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</si>
  <si>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</si>
  <si>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</si>
  <si>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</si>
  <si>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</si>
  <si>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</si>
  <si>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</si>
  <si>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</si>
  <si>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</si>
  <si>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</si>
  <si>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</si>
  <si>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</si>
  <si>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</si>
  <si>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</si>
  <si>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</si>
  <si>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</si>
  <si>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</si>
  <si>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</si>
  <si>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</si>
  <si>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</si>
  <si>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</si>
  <si>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</si>
  <si>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</si>
  <si>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</si>
  <si>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</si>
  <si>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</si>
  <si>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</si>
  <si>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</si>
  <si>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</si>
  <si>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</si>
  <si>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</si>
  <si>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</si>
  <si>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</si>
  <si>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</si>
  <si>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</si>
  <si>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</si>
  <si>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</si>
  <si>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</si>
  <si>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</si>
  <si>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</si>
  <si>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</si>
  <si>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132212111</t>
  </si>
  <si>
    <t>Hloubení rýh š do 800 mm v soudržných horninách třídy těžitelnosti I, skupiny 3 ručně</t>
  </si>
  <si>
    <t>m3</t>
  </si>
  <si>
    <t>CS ÚRS 2021 01</t>
  </si>
  <si>
    <t>4</t>
  </si>
  <si>
    <t>163047089</t>
  </si>
  <si>
    <t>PP</t>
  </si>
  <si>
    <t>Hloubení rýh šířky do 800 mm ručně zapažených i nezapažených, s urovnáním dna do předepsaného profilu a spádu v hornině třídy těžitelnosti I skupiny 3 soudržných</t>
  </si>
  <si>
    <t>Online PSC</t>
  </si>
  <si>
    <t>https://podminky.urs.cz/item/CS_URS_2021_01/132212111</t>
  </si>
  <si>
    <t>VV</t>
  </si>
  <si>
    <t>0,6*1*114,2"pro izolaci zákl.</t>
  </si>
  <si>
    <t>3</t>
  </si>
  <si>
    <t>Svislé a kompletní konstrukce</t>
  </si>
  <si>
    <t>317944321</t>
  </si>
  <si>
    <t>Válcované nosníky do č.12 dodatečně osazované do připravených otvorů</t>
  </si>
  <si>
    <t>t</t>
  </si>
  <si>
    <t>-189266306</t>
  </si>
  <si>
    <t>Válcované nosníky dodatečně osazované do připravených otvorů bez zazdění hlav do č. 12</t>
  </si>
  <si>
    <t>https://podminky.urs.cz/item/CS_URS_2021_01/317944321</t>
  </si>
  <si>
    <t>1,3*2*0,014"1NP</t>
  </si>
  <si>
    <t>346244381</t>
  </si>
  <si>
    <t>Plentování jednostranné v do 200 mm válcovaných nosníků cihlami</t>
  </si>
  <si>
    <t>m2</t>
  </si>
  <si>
    <t>1402892150</t>
  </si>
  <si>
    <t>Plentování ocelových válcovaných nosníků jednostranné cihlami na maltu, výška stojiny do 200 mm</t>
  </si>
  <si>
    <t>https://podminky.urs.cz/item/CS_URS_2021_01/346244381</t>
  </si>
  <si>
    <t>1,3*0,1*2"1NP</t>
  </si>
  <si>
    <t>9</t>
  </si>
  <si>
    <t>Ostatní konstrukce a práce, bourání</t>
  </si>
  <si>
    <t>941211112</t>
  </si>
  <si>
    <t>Montáž lešení řadového rámového lehkého zatížení do 200 kg/m2 š do 0,9 m v do 25 m</t>
  </si>
  <si>
    <t>-2077786955</t>
  </si>
  <si>
    <t>Montáž lešení řadového rámového lehkého pracovního s podlahami s provozním zatížením tř. 3 do 200 kg/m2 šířky tř. SW06 přes 0,6 do 0,9 m, výšky přes 10 do 25 m</t>
  </si>
  <si>
    <t>https://podminky.urs.cz/item/CS_URS_2021_01/941211112</t>
  </si>
  <si>
    <t>5</t>
  </si>
  <si>
    <t>941211211</t>
  </si>
  <si>
    <t>Příplatek k lešení řadovému rámovému lehkému š 0,9 m v do 25 m za první a ZKD den použití</t>
  </si>
  <si>
    <t>-85842495</t>
  </si>
  <si>
    <t>Montáž lešení řadového rámového lehkého pracovního s podlahami s provozním zatížením tř. 3 do 200 kg/m2 Příplatek za první a každý další den použití lešení k ceně -1111 nebo -1112</t>
  </si>
  <si>
    <t>https://podminky.urs.cz/item/CS_URS_2021_01/941211211</t>
  </si>
  <si>
    <t>1100*90 'Přepočtené koeficientem množství</t>
  </si>
  <si>
    <t>6</t>
  </si>
  <si>
    <t>941211812</t>
  </si>
  <si>
    <t>Demontáž lešení řadového rámového lehkého zatížení do 200 kg/m2 š do 0,9 m v do 25 m</t>
  </si>
  <si>
    <t>-844936510</t>
  </si>
  <si>
    <t>Demontáž lešení řadového rámového lehkého pracovního s provozním zatížením tř. 3 do 200 kg/m2 šířky tř. SW06 přes 0,6 do 0,9 m, výšky přes 10 do 25 m</t>
  </si>
  <si>
    <t>https://podminky.urs.cz/item/CS_URS_2021_01/941211812</t>
  </si>
  <si>
    <t>7</t>
  </si>
  <si>
    <t>944511111</t>
  </si>
  <si>
    <t>Montáž ochranné sítě z textilie z umělých vláken</t>
  </si>
  <si>
    <t>-1189166764</t>
  </si>
  <si>
    <t>Montáž ochranné sítě zavěšené na konstrukci lešení z textilie z umělých vláken</t>
  </si>
  <si>
    <t>https://podminky.urs.cz/item/CS_URS_2021_01/944511111</t>
  </si>
  <si>
    <t>8</t>
  </si>
  <si>
    <t>944511211</t>
  </si>
  <si>
    <t>Příplatek k ochranné síti za první a ZKD den použití</t>
  </si>
  <si>
    <t>-46014210</t>
  </si>
  <si>
    <t>Montáž ochranné sítě Příplatek za první a každý další den použití sítě k ceně -1111</t>
  </si>
  <si>
    <t>https://podminky.urs.cz/item/CS_URS_2021_01/944511211</t>
  </si>
  <si>
    <t>1100*60 'Přepočtené koeficientem množství</t>
  </si>
  <si>
    <t>944511811</t>
  </si>
  <si>
    <t>Demontáž ochranné sítě z textilie z umělých vláken</t>
  </si>
  <si>
    <t>1411029687</t>
  </si>
  <si>
    <t>Demontáž ochranné sítě zavěšené na konstrukci lešení z textilie z umělých vláken</t>
  </si>
  <si>
    <t>https://podminky.urs.cz/item/CS_URS_2021_01/944511811</t>
  </si>
  <si>
    <t>10</t>
  </si>
  <si>
    <t>944711114</t>
  </si>
  <si>
    <t>Montáž záchytné stříšky š přes 2,5 m</t>
  </si>
  <si>
    <t>m</t>
  </si>
  <si>
    <t>-1586491185</t>
  </si>
  <si>
    <t>Montáž záchytné stříšky zřizované současně s lehkým nebo těžkým lešením, šířky přes 2,5 m</t>
  </si>
  <si>
    <t>https://podminky.urs.cz/item/CS_URS_2021_01/944711114</t>
  </si>
  <si>
    <t>11</t>
  </si>
  <si>
    <t>944711214</t>
  </si>
  <si>
    <t>Příplatek k záchytné stříšce š přes 2,5 m za první a ZKD den použití</t>
  </si>
  <si>
    <t>1069884665</t>
  </si>
  <si>
    <t>Montáž záchytné stříšky Příplatek za první a každý další den použití záchytné stříšky k ceně -1114</t>
  </si>
  <si>
    <t>https://podminky.urs.cz/item/CS_URS_2021_01/944711214</t>
  </si>
  <si>
    <t>5*90 'Přepočtené koeficientem množství</t>
  </si>
  <si>
    <t>12</t>
  </si>
  <si>
    <t>944711814</t>
  </si>
  <si>
    <t>Demontáž záchytné stříšky š přes 2,5 m</t>
  </si>
  <si>
    <t>1828201805</t>
  </si>
  <si>
    <t>Demontáž záchytné stříšky zřizované současně s lehkým nebo těžkým lešením, šířky přes 2,5 m</t>
  </si>
  <si>
    <t>https://podminky.urs.cz/item/CS_URS_2021_01/944711814</t>
  </si>
  <si>
    <t>13</t>
  </si>
  <si>
    <t>949101111</t>
  </si>
  <si>
    <t>Lešení pomocné pro objekty pozemních staveb s lešeňovou podlahou v do 1,9 m zatížení do 150 kg/m2</t>
  </si>
  <si>
    <t>1676570561</t>
  </si>
  <si>
    <t>Lešení pomocné pracovní pro objekty pozemních staveb pro zatížení do 150 kg/m2, o výšce lešeňové podlahy do 1,9 m</t>
  </si>
  <si>
    <t>https://podminky.urs.cz/item/CS_URS_2021_01/949101111</t>
  </si>
  <si>
    <t>14</t>
  </si>
  <si>
    <t>962032240</t>
  </si>
  <si>
    <t>Bourání zdiva z cihel pálených nebo vápenopískových na MC do 1 m3</t>
  </si>
  <si>
    <t>-500434930</t>
  </si>
  <si>
    <t>Bourání zdiva nadzákladového z cihel nebo tvárnic z cihel pálených nebo vápenopískových, na maltu cementovou, objemu do 1 m3</t>
  </si>
  <si>
    <t>https://podminky.urs.cz/item/CS_URS_2021_01/962032240</t>
  </si>
  <si>
    <t>(3,44+(4*0,34)+1,9)*0,5"1NP</t>
  </si>
  <si>
    <t>5*0,34*0,5"2NP</t>
  </si>
  <si>
    <t>5*0,34*0,5"3NP</t>
  </si>
  <si>
    <t>5*0,34*0,5"4NP</t>
  </si>
  <si>
    <t>4*0,34*0,5"5NP</t>
  </si>
  <si>
    <t>Součet</t>
  </si>
  <si>
    <t>962032631</t>
  </si>
  <si>
    <t>Bourání zdiva komínového nad střechou z cihel na MV nebo MVC</t>
  </si>
  <si>
    <t>-2119332566</t>
  </si>
  <si>
    <t>Bourání zdiva nadzákladového z cihel nebo tvárnic komínového z cihel pálených, šamotových nebo vápenopískových nad střechou na maltu vápennou nebo vápenocementovou</t>
  </si>
  <si>
    <t>https://podminky.urs.cz/item/CS_URS_2021_01/962032631</t>
  </si>
  <si>
    <t>0,5*0,9*1,45</t>
  </si>
  <si>
    <t>16</t>
  </si>
  <si>
    <t>962042320</t>
  </si>
  <si>
    <t>Bourání zdiva nadzákladového z betonu prostého do 1 m3</t>
  </si>
  <si>
    <t>-1370291586</t>
  </si>
  <si>
    <t>Bourání zdiva z betonu prostého nadzákladového objemu do 1 m3</t>
  </si>
  <si>
    <t>https://podminky.urs.cz/item/CS_URS_2021_01/962042320</t>
  </si>
  <si>
    <t>0,6*1*0,1"kom. deska</t>
  </si>
  <si>
    <t>17</t>
  </si>
  <si>
    <t>974031664</t>
  </si>
  <si>
    <t>Vysekání rýh ve zdivu cihelném pro vtahování nosníků hl do 150 mm v do 150 mm</t>
  </si>
  <si>
    <t>-1555262004</t>
  </si>
  <si>
    <t>Vysekání rýh ve zdivu cihelném na maltu vápennou nebo vápenocementovou pro vtahování nosníků do zdí, před vybouráním otvoru do hl. 150 mm, při v. nosníku do 150 mm</t>
  </si>
  <si>
    <t>https://podminky.urs.cz/item/CS_URS_2021_01/974031664</t>
  </si>
  <si>
    <t>1,3*2"1NP</t>
  </si>
  <si>
    <t>997</t>
  </si>
  <si>
    <t>Přesun sutě</t>
  </si>
  <si>
    <t>18</t>
  </si>
  <si>
    <t>997013214</t>
  </si>
  <si>
    <t>Vnitrostaveništní doprava suti a vybouraných hmot pro budovy v do 15 m ručně</t>
  </si>
  <si>
    <t>1628952272</t>
  </si>
  <si>
    <t>Vnitrostaveništní doprava suti a vybouraných hmot vodorovně do 50 m svisle ručně pro budovy a haly výšky přes 12 do 15 m</t>
  </si>
  <si>
    <t>https://podminky.urs.cz/item/CS_URS_2021_01/997013214</t>
  </si>
  <si>
    <t>19</t>
  </si>
  <si>
    <t>997013501</t>
  </si>
  <si>
    <t>Odvoz suti a vybouraných hmot na skládku nebo meziskládku do 1 km se složením</t>
  </si>
  <si>
    <t>1965820637</t>
  </si>
  <si>
    <t>Odvoz suti a vybouraných hmot na skládku nebo meziskládku se složením, na vzdálenost do 1 km</t>
  </si>
  <si>
    <t>https://podminky.urs.cz/item/CS_URS_2021_01/997013501</t>
  </si>
  <si>
    <t>20</t>
  </si>
  <si>
    <t>997013509</t>
  </si>
  <si>
    <t>Příplatek k odvozu suti a vybouraných hmot na skládku ZKD 1 km přes 1 km</t>
  </si>
  <si>
    <t>-45750655</t>
  </si>
  <si>
    <t>Odvoz suti a vybouraných hmot na skládku nebo meziskládku se složením, na vzdálenost Příplatek k ceně za každý další i započatý 1 km přes 1 km</t>
  </si>
  <si>
    <t>https://podminky.urs.cz/item/CS_URS_2021_01/997013509</t>
  </si>
  <si>
    <t>174,151*10 'Přepočtené koeficientem množství</t>
  </si>
  <si>
    <t>997013631R</t>
  </si>
  <si>
    <t>Poplatek za uložení na skládce (skládkovné) stavebního odpadu směsného kód odpadu 17 09 04</t>
  </si>
  <si>
    <t>-418176479</t>
  </si>
  <si>
    <t>Poplatek za uložení stavebního odpadu na skládce (skládkovné) směsného stavebního a demoličního zatříděného do Katalogu odpadů pod kódem 17 09 04</t>
  </si>
  <si>
    <t>P</t>
  </si>
  <si>
    <t>Poznámka k položce:_x000d_
položka zahrnuje: vytřídění směsného odpadu, odpady vhodné k recyklaci budou uloženy na recyklační skládku. Položka zahrnuje veškeré příjmy a náklady spojené s tříděním a recyklací.</t>
  </si>
  <si>
    <t>79,693</t>
  </si>
  <si>
    <t>22</t>
  </si>
  <si>
    <t>997013811</t>
  </si>
  <si>
    <t>Poplatek za uložení na skládce (skládkovné) stavebního odpadu dřevěného kód odpadu 17 02 01</t>
  </si>
  <si>
    <t>36020999</t>
  </si>
  <si>
    <t>Poplatek za uložení stavebního odpadu na skládce (skládkovné) dřevěného zatříděného do Katalogu odpadů pod kódem 17 02 01</t>
  </si>
  <si>
    <t>https://podminky.urs.cz/item/CS_URS_2021_01/997013811</t>
  </si>
  <si>
    <t>23</t>
  </si>
  <si>
    <t>997013814</t>
  </si>
  <si>
    <t>Poplatek za uložení na skládce (skládkovné) stavebního odpadu izolací kód odpadu 17 06 04</t>
  </si>
  <si>
    <t>-211932306</t>
  </si>
  <si>
    <t>Poplatek za uložení stavebního odpadu na skládce (skládkovné) z izolačních materiálů zatříděného do Katalogu odpadů pod kódem 17 06 04</t>
  </si>
  <si>
    <t>https://podminky.urs.cz/item/CS_URS_2021_01/997013814</t>
  </si>
  <si>
    <t>24</t>
  </si>
  <si>
    <t>997013863</t>
  </si>
  <si>
    <t xml:space="preserve">Poplatek za uložení stavebního odpadu na recyklační skládce (skládkovné) cihelného kód odpadu  17 01 02</t>
  </si>
  <si>
    <t>-257314449</t>
  </si>
  <si>
    <t>Poplatek za uložení stavebního odpadu na recyklační skládce (skládkovné) cihelného zatříděného do Katalogu odpadů pod kódem 17 01 02</t>
  </si>
  <si>
    <t>https://podminky.urs.cz/item/CS_URS_2021_01/997013863</t>
  </si>
  <si>
    <t>14,1</t>
  </si>
  <si>
    <t>25</t>
  </si>
  <si>
    <t>997013875</t>
  </si>
  <si>
    <t>Poplatek za uložení stavebního odpadu na recyklační skládce (skládkovné) asfaltového bez obsahu dehtu zatříděného do Katalogu odpadů pod kódem 17 03 02</t>
  </si>
  <si>
    <t>-1571099772</t>
  </si>
  <si>
    <t>https://podminky.urs.cz/item/CS_URS_2021_01/997013875</t>
  </si>
  <si>
    <t>PSV</t>
  </si>
  <si>
    <t>Práce a dodávky PSV</t>
  </si>
  <si>
    <t>712</t>
  </si>
  <si>
    <t>Povlakové krytiny</t>
  </si>
  <si>
    <t>26</t>
  </si>
  <si>
    <t>712600831</t>
  </si>
  <si>
    <t>Odstranění povlakové krytiny střech přes 30° jednovrstvé</t>
  </si>
  <si>
    <t>-832009263</t>
  </si>
  <si>
    <t>Odstranění ze střech šikmých přes 30° do 45° krytiny povlakové jednovrstvé</t>
  </si>
  <si>
    <t>https://podminky.urs.cz/item/CS_URS_2021_01/712600831</t>
  </si>
  <si>
    <t>295,4"4-5NP</t>
  </si>
  <si>
    <t>62,42"3-4NP mansarda</t>
  </si>
  <si>
    <t>151,177"vikýře</t>
  </si>
  <si>
    <t>27</t>
  </si>
  <si>
    <t>712600832</t>
  </si>
  <si>
    <t>Odstranění povlakové krytiny střech přes 30° dvouvrstvé</t>
  </si>
  <si>
    <t>-438902437</t>
  </si>
  <si>
    <t>Odstranění ze střech šikmých přes 30° do 45° krytiny povlakové dvouvrstvé</t>
  </si>
  <si>
    <t>https://podminky.urs.cz/item/CS_URS_2021_01/712600832</t>
  </si>
  <si>
    <t>301,18"2NP</t>
  </si>
  <si>
    <t>176,42"5NP</t>
  </si>
  <si>
    <t>713</t>
  </si>
  <si>
    <t>Izolace tepelné</t>
  </si>
  <si>
    <t>28</t>
  </si>
  <si>
    <t>713120813</t>
  </si>
  <si>
    <t>Odstranění tepelné izolace podlah volně kladené z vláknitých materiálů suchých tl přes 100 mm</t>
  </si>
  <si>
    <t>1790452473</t>
  </si>
  <si>
    <t>Odstranění tepelné izolace podlah z rohoží, pásů, dílců, desek, bloků podlah volně kladených nebo mezi trámy z vláknitých materiálů suchých, tloušťka izolace přes 100 mm</t>
  </si>
  <si>
    <t>https://podminky.urs.cz/item/CS_URS_2021_01/713120813</t>
  </si>
  <si>
    <t>196,7+(1,1*56,41)"půda 5NP</t>
  </si>
  <si>
    <t>29</t>
  </si>
  <si>
    <t>713130811</t>
  </si>
  <si>
    <t>Odstranění tepelné izolace stěn volně kladené z vláknitých materiálů tl do 100 mm</t>
  </si>
  <si>
    <t>815270197</t>
  </si>
  <si>
    <t>Odstranění tepelné izolace stěn a příček z rohoží, pásů, dílců, desek, bloků volně kladených z vláknitých materiálů, tloušťka izolace do 100 mm</t>
  </si>
  <si>
    <t>https://podminky.urs.cz/item/CS_URS_2021_01/713130811</t>
  </si>
  <si>
    <t>540,87"fasáda</t>
  </si>
  <si>
    <t>3,17*40,68"půda</t>
  </si>
  <si>
    <t>30</t>
  </si>
  <si>
    <t>713151813</t>
  </si>
  <si>
    <t>Odstranění tepelné izolace střech šikmých volně kladené mezi krokve z vláknitých materiálů suchých tl přes 100 mm</t>
  </si>
  <si>
    <t>-1346533013</t>
  </si>
  <si>
    <t>Odstranění tepelné izolace střech šikmých nebo nadstřešních částí z rohoží, pásů, dílců, desek, bloků mezi krokve nebo pod krokve volně položených z vláknitých materiálů suchých, tloušťka izolace přes 100 mm</t>
  </si>
  <si>
    <t>https://podminky.urs.cz/item/CS_URS_2021_01/713151813</t>
  </si>
  <si>
    <t>301,18"střecha 2NP</t>
  </si>
  <si>
    <t>731</t>
  </si>
  <si>
    <t>Ústřední vytápění - kotelny</t>
  </si>
  <si>
    <t>31</t>
  </si>
  <si>
    <t>731200829</t>
  </si>
  <si>
    <t>Demontáž kotle ocelového na plynná nebo kapalná paliva výkon do 125 kW</t>
  </si>
  <si>
    <t>kus</t>
  </si>
  <si>
    <t>165429237</t>
  </si>
  <si>
    <t>Demontáž kotlů ocelových na kapalná nebo plynná paliva, o výkonu přes 100 do 125 kW</t>
  </si>
  <si>
    <t>https://podminky.urs.cz/item/CS_URS_2021_01/731200829</t>
  </si>
  <si>
    <t>732</t>
  </si>
  <si>
    <t>Ústřední vytápění - strojovny</t>
  </si>
  <si>
    <t>32</t>
  </si>
  <si>
    <t>732110813</t>
  </si>
  <si>
    <t>Demontáž rozdělovače nebo sběrače do DN 300</t>
  </si>
  <si>
    <t>1915255278</t>
  </si>
  <si>
    <t>Demontáž těles rozdělovačů a sběračů přes 200 do DN 300</t>
  </si>
  <si>
    <t>https://podminky.urs.cz/item/CS_URS_2021_01/732110813</t>
  </si>
  <si>
    <t>33</t>
  </si>
  <si>
    <t>732212821</t>
  </si>
  <si>
    <t>Demontáž ohříváku zásobníkového stojatého obsah do 2500 litrů</t>
  </si>
  <si>
    <t>1473676220</t>
  </si>
  <si>
    <t>Demontáž ohříváků zásobníkových stojatých o obsahu přes 1 600 do 2 500 l</t>
  </si>
  <si>
    <t>https://podminky.urs.cz/item/CS_URS_2021_01/732212821</t>
  </si>
  <si>
    <t>34</t>
  </si>
  <si>
    <t>732420815R</t>
  </si>
  <si>
    <t>Demontáž kompresoru</t>
  </si>
  <si>
    <t>-505537129</t>
  </si>
  <si>
    <t>35</t>
  </si>
  <si>
    <t>73249381R</t>
  </si>
  <si>
    <t>Demontáž úpravny vody</t>
  </si>
  <si>
    <t>soubor</t>
  </si>
  <si>
    <t>448789145</t>
  </si>
  <si>
    <t>733</t>
  </si>
  <si>
    <t>Ústřední vytápění - rozvodné potrubí</t>
  </si>
  <si>
    <t>36</t>
  </si>
  <si>
    <t>733110810</t>
  </si>
  <si>
    <t>Demontáž potrubí ocelového závitového do DN 80</t>
  </si>
  <si>
    <t>1366561452</t>
  </si>
  <si>
    <t>Demontáž potrubí z trubek ocelových závitových DN přes 50 do 80</t>
  </si>
  <si>
    <t>https://podminky.urs.cz/item/CS_URS_2021_01/733110810</t>
  </si>
  <si>
    <t>Poznámka k položce:_x000d_
potrubí kotelny</t>
  </si>
  <si>
    <t>741</t>
  </si>
  <si>
    <t>Elektroinstalace - silnoproud</t>
  </si>
  <si>
    <t>37</t>
  </si>
  <si>
    <t>741371841</t>
  </si>
  <si>
    <t>Demontáž svítidla bytového se standardní paticí přisazeného do 0,09 m2 bez zachováním funkčnosti</t>
  </si>
  <si>
    <t>-410122877</t>
  </si>
  <si>
    <t>Demontáž svítidel bez zachování funkčnosti (do suti) v bytových nebo společenských místnostech se standardní paticí (E27, T5, GU10) přisazených, ploše do 0,09 m2</t>
  </si>
  <si>
    <t>https://podminky.urs.cz/item/CS_URS_2021_01/741371841</t>
  </si>
  <si>
    <t>13"fasáda</t>
  </si>
  <si>
    <t>751</t>
  </si>
  <si>
    <t>Vzduchotechnika</t>
  </si>
  <si>
    <t>38</t>
  </si>
  <si>
    <t>751510862</t>
  </si>
  <si>
    <t>Demontáž vzduchotechnického potrubí plechového čtyřhranného do suti průřezu do 0,50 m2</t>
  </si>
  <si>
    <t>-1317461145</t>
  </si>
  <si>
    <t>Demontáž vzduchotechnického potrubí plechového do suti čtyřhranného s přírubou, průřezu přes 0,13 do 0,50 m2</t>
  </si>
  <si>
    <t>https://podminky.urs.cz/item/CS_URS_2021_01/751510862</t>
  </si>
  <si>
    <t>39</t>
  </si>
  <si>
    <t>751611816</t>
  </si>
  <si>
    <t>Demontáž vzduchotechnické jednotky s rekuperací tepla stojaté s výměnou vzduchu do 5000 m3/h</t>
  </si>
  <si>
    <t>211489569</t>
  </si>
  <si>
    <t>Demontáž vzduchotechnické jednotky s rekuperací tepla centrální stojaté s výměnou vzduchu přes 1 000 do 5 000 m3/h</t>
  </si>
  <si>
    <t>https://podminky.urs.cz/item/CS_URS_2021_01/751611816</t>
  </si>
  <si>
    <t>40</t>
  </si>
  <si>
    <t>751721821</t>
  </si>
  <si>
    <t>Demontáž klimatizační jednotky venkovní s trojfázovým napájením (do 7 vnitřních jednotek)</t>
  </si>
  <si>
    <t>971920312</t>
  </si>
  <si>
    <t>Demontáž klimatizační jednotky venkovní trojfázové napájení do 7 vnitřních jednotek</t>
  </si>
  <si>
    <t>https://podminky.urs.cz/item/CS_URS_2021_01/751721821</t>
  </si>
  <si>
    <t>2"1NP</t>
  </si>
  <si>
    <t>19"2NP střecha</t>
  </si>
  <si>
    <t>762</t>
  </si>
  <si>
    <t>Konstrukce tesařské</t>
  </si>
  <si>
    <t>41</t>
  </si>
  <si>
    <t>762331811</t>
  </si>
  <si>
    <t>Demontáž vázaných kcí krovů z hranolů průřezové plochy do 120 cm2</t>
  </si>
  <si>
    <t>-1182870376</t>
  </si>
  <si>
    <t>Demontáž vázaných konstrukcí krovů sklonu do 60° z hranolů, hranolků, fošen, průřezové plochy do 120 cm2</t>
  </si>
  <si>
    <t>https://podminky.urs.cz/item/CS_URS_2021_01/762331811</t>
  </si>
  <si>
    <t>49*0,75"atika 2NP</t>
  </si>
  <si>
    <t>42</t>
  </si>
  <si>
    <t>762341811</t>
  </si>
  <si>
    <t>Demontáž bednění střech z prken</t>
  </si>
  <si>
    <t>-734514203</t>
  </si>
  <si>
    <t>Demontáž bednění a laťování bednění střech rovných, obloukových, sklonu do 60° se všemi nadstřešními konstrukcemi z prken hrubých, hoblovaných tl. do 32 mm</t>
  </si>
  <si>
    <t>https://podminky.urs.cz/item/CS_URS_2021_01/762341811</t>
  </si>
  <si>
    <t>0,7*62,62"atika 2NP</t>
  </si>
  <si>
    <t>295,4"4-5</t>
  </si>
  <si>
    <t>62,42"3-4 mans</t>
  </si>
  <si>
    <t>(0,3+0,25+0,15+0,7+0,55)*47,24"žlab 4NP</t>
  </si>
  <si>
    <t>763</t>
  </si>
  <si>
    <t>Konstrukce suché výstavby</t>
  </si>
  <si>
    <t>43</t>
  </si>
  <si>
    <t>7637322R</t>
  </si>
  <si>
    <t xml:space="preserve">Demontáž střešní konstrukce v do 10 m z  vazníků konstrukční délky do 10 m</t>
  </si>
  <si>
    <t>1865951545</t>
  </si>
  <si>
    <t>Demontáž střešní konstrukce v do 10 m z vazníků konstrukční délky do 10 m</t>
  </si>
  <si>
    <t>(2*5,67)+(7,66*5)+(5,1*2)+(3,42*11)+1,76+138,93+85,18+50,84"2NP</t>
  </si>
  <si>
    <t>(9,65*6)+(3,85*6)+(2,3*3)+(3,5*3)+(7,75*5)+26,27"5NP</t>
  </si>
  <si>
    <t>30,1+15"vikýře</t>
  </si>
  <si>
    <t>764</t>
  </si>
  <si>
    <t>Konstrukce klempířské</t>
  </si>
  <si>
    <t>44</t>
  </si>
  <si>
    <t>764001821</t>
  </si>
  <si>
    <t>Demontáž krytiny ze svitků nebo tabulí do suti</t>
  </si>
  <si>
    <t>-1618876123</t>
  </si>
  <si>
    <t>Demontáž klempířských konstrukcí krytiny ze svitků nebo tabulí do suti</t>
  </si>
  <si>
    <t>https://podminky.urs.cz/item/CS_URS_2021_01/764001821</t>
  </si>
  <si>
    <t>12,05+(7,43*3)+(1,33*14)"svislé štíty vikýřů</t>
  </si>
  <si>
    <t>(2,6*0,8*8)+(0,21*28)"boky</t>
  </si>
  <si>
    <t>(13,81*0,65)+(6,35*0,65*3)+(5,25*0,25*14)"ostění</t>
  </si>
  <si>
    <t>(4,77*1,6*1,5)+(3,27*1,5*3)+(2*0,35*14)"oblouky</t>
  </si>
  <si>
    <t>45</t>
  </si>
  <si>
    <t>764002841</t>
  </si>
  <si>
    <t>Demontáž oplechování horních ploch zdí a nadezdívek do suti</t>
  </si>
  <si>
    <t>-828634319</t>
  </si>
  <si>
    <t>Demontáž klempířských konstrukcí oplechování horních ploch zdí a nadezdívek do suti</t>
  </si>
  <si>
    <t>https://podminky.urs.cz/item/CS_URS_2021_01/764002841</t>
  </si>
  <si>
    <t>62,62"atika 2NP</t>
  </si>
  <si>
    <t>46</t>
  </si>
  <si>
    <t>764002861</t>
  </si>
  <si>
    <t>Demontáž oplechování říms a ozdobných prvků do suti</t>
  </si>
  <si>
    <t>110550465</t>
  </si>
  <si>
    <t>Demontáž klempířských konstrukcí oplechování říms do suti</t>
  </si>
  <si>
    <t>https://podminky.urs.cz/item/CS_URS_2021_01/764002861</t>
  </si>
  <si>
    <t>38+14,23"5NP oplech.střechy</t>
  </si>
  <si>
    <t>47</t>
  </si>
  <si>
    <t>764002871</t>
  </si>
  <si>
    <t>Demontáž lemování zdí do suti</t>
  </si>
  <si>
    <t>-47730696</t>
  </si>
  <si>
    <t>Demontáž klempířských konstrukcí lemování zdí do suti</t>
  </si>
  <si>
    <t>https://podminky.urs.cz/item/CS_URS_2021_01/764002871</t>
  </si>
  <si>
    <t>45,1+29,57+25,1"světlíky 2NP</t>
  </si>
  <si>
    <t>48</t>
  </si>
  <si>
    <t>764004831</t>
  </si>
  <si>
    <t>Demontáž mezistřešního nebo zaatikového žlabu do suti</t>
  </si>
  <si>
    <t>716401813</t>
  </si>
  <si>
    <t>Demontáž klempířských konstrukcí žlabu mezistřešního nebo zaatikového do suti</t>
  </si>
  <si>
    <t>https://podminky.urs.cz/item/CS_URS_2021_01/764004831</t>
  </si>
  <si>
    <t>47,24"4NP</t>
  </si>
  <si>
    <t>49</t>
  </si>
  <si>
    <t>764004861</t>
  </si>
  <si>
    <t>Demontáž svodu do suti</t>
  </si>
  <si>
    <t>2057615328</t>
  </si>
  <si>
    <t>Demontáž klempířských konstrukcí svodu do suti</t>
  </si>
  <si>
    <t>https://podminky.urs.cz/item/CS_URS_2021_01/764004861</t>
  </si>
  <si>
    <t>(11*4)+(2,7*3)</t>
  </si>
  <si>
    <t>765</t>
  </si>
  <si>
    <t>Krytina skládaná</t>
  </si>
  <si>
    <t>50</t>
  </si>
  <si>
    <t>765151801</t>
  </si>
  <si>
    <t>Demontáž krytiny bitumenové ze šindelů do suti</t>
  </si>
  <si>
    <t>-209419364</t>
  </si>
  <si>
    <t>Demontáž krytiny bitumenové ze šindelů sklonu do 30° do suti</t>
  </si>
  <si>
    <t>https://podminky.urs.cz/item/CS_URS_2021_01/765151801</t>
  </si>
  <si>
    <t>51</t>
  </si>
  <si>
    <t>765151811</t>
  </si>
  <si>
    <t>Příplatek k cenám demontáže bitumenové krytiny ze šindelů za sklon přes 30°</t>
  </si>
  <si>
    <t>-878506295</t>
  </si>
  <si>
    <t>Demontáž krytiny bitumenové ze šindelů Příplatek k cenám za sklon přes 30° demontáže krytiny</t>
  </si>
  <si>
    <t>https://podminky.urs.cz/item/CS_URS_2021_01/765151811</t>
  </si>
  <si>
    <t>767</t>
  </si>
  <si>
    <t>Konstrukce zámečnické</t>
  </si>
  <si>
    <t>52</t>
  </si>
  <si>
    <t>767141800</t>
  </si>
  <si>
    <t>Demontáž konstrukcí pro beztmelé zasklení se zasklením</t>
  </si>
  <si>
    <t>-995358381</t>
  </si>
  <si>
    <t>https://podminky.urs.cz/item/CS_URS_2021_01/767141800</t>
  </si>
  <si>
    <t>5,4*3,25*2</t>
  </si>
  <si>
    <t>2*3,4</t>
  </si>
  <si>
    <t>1,75*3,25</t>
  </si>
  <si>
    <t>1,8*2,85</t>
  </si>
  <si>
    <t>1,55*2,7</t>
  </si>
  <si>
    <t>Mezisoučet dveře AL prosklené</t>
  </si>
  <si>
    <t>53</t>
  </si>
  <si>
    <t>767162811</t>
  </si>
  <si>
    <t>Demontáž hliníkového zábradlí balkónového nebo lodžiového rovného včetně výplně délky do 3,0 m</t>
  </si>
  <si>
    <t>52621730</t>
  </si>
  <si>
    <t>Demontáž zábradlí balkonového nebo lodžiového z hliníkových profilů včetně výplně rovného délky do 3,0 m</t>
  </si>
  <si>
    <t>https://podminky.urs.cz/item/CS_URS_2021_01/767162811</t>
  </si>
  <si>
    <t>8"zábradlí v AL rámech fr. okna</t>
  </si>
  <si>
    <t>54</t>
  </si>
  <si>
    <t>767311850</t>
  </si>
  <si>
    <t>Demontáž světlíků pásových sedlových se skleněnou výplní</t>
  </si>
  <si>
    <t>-2114905465</t>
  </si>
  <si>
    <t>Demontáž světlíků se skleněnou výplní pásových sedlových</t>
  </si>
  <si>
    <t>https://podminky.urs.cz/item/CS_URS_2021_01/767311850</t>
  </si>
  <si>
    <t>20,41*1,95*2</t>
  </si>
  <si>
    <t>15,9*1,95*2</t>
  </si>
  <si>
    <t>55</t>
  </si>
  <si>
    <t>767415843R</t>
  </si>
  <si>
    <t>Demontáž obkladu z keramiky na podkladním roštu</t>
  </si>
  <si>
    <t>CS ÚRS 2020 01</t>
  </si>
  <si>
    <t>1224162884</t>
  </si>
  <si>
    <t>90,93+6,98+4,11"východ</t>
  </si>
  <si>
    <t>194,66+6,98+2,82"jihovýchod</t>
  </si>
  <si>
    <t>207,14+18,7+8,55"západ</t>
  </si>
  <si>
    <t>56</t>
  </si>
  <si>
    <t>767415861R</t>
  </si>
  <si>
    <t>Demontáž podkladního roštu</t>
  </si>
  <si>
    <t>1357365227</t>
  </si>
  <si>
    <t>Demontáž vnějšího obkladu pláště - doplňků podkladní rošt</t>
  </si>
  <si>
    <t>57</t>
  </si>
  <si>
    <t>767631800</t>
  </si>
  <si>
    <t>Demontáž oken pro beztmelé zasklení se zasklením</t>
  </si>
  <si>
    <t>-42895743</t>
  </si>
  <si>
    <t>https://podminky.urs.cz/item/CS_URS_2021_01/767631800</t>
  </si>
  <si>
    <t>1,55*2,25*2</t>
  </si>
  <si>
    <t>2,1*2,25*7</t>
  </si>
  <si>
    <t>1,93*3,25</t>
  </si>
  <si>
    <t>4,8*3</t>
  </si>
  <si>
    <t>3,1*3</t>
  </si>
  <si>
    <t>1,55*1,5*3</t>
  </si>
  <si>
    <t>0,8*1,5*2</t>
  </si>
  <si>
    <t>0,6*0,7*4</t>
  </si>
  <si>
    <t>Mezisoučet 1NP</t>
  </si>
  <si>
    <t>(2*9,5)+(2*4,4*1,72)"světliky svislé sklo</t>
  </si>
  <si>
    <t>1,55*2,25*8+1,5*3*2+0,8*2,25*2+2,1*2,25*9+3,15*2,25+0,6*0,7*5+1,55*1,85</t>
  </si>
  <si>
    <t>Mezisoučet 2NP</t>
  </si>
  <si>
    <t>1,55*1,85*16+1,5*2,6*4+0,8*1,85*2+0,6*0,7*5+1,55*1,6</t>
  </si>
  <si>
    <t>Mezisoučet 3NP</t>
  </si>
  <si>
    <t>1,55*1,85*15+1,5*2,6*4+0,8*1,85*2+0,6*0,7*5+1,55*1,6</t>
  </si>
  <si>
    <t>Mezisoučet 4NP</t>
  </si>
  <si>
    <t>0,6*0,7*4+1,55*1,6</t>
  </si>
  <si>
    <t>Mezisoučet 5NP</t>
  </si>
  <si>
    <t>58</t>
  </si>
  <si>
    <t>767641800</t>
  </si>
  <si>
    <t>Demontáž zárubní dveří odřezáním plochy do 2,5 m2</t>
  </si>
  <si>
    <t>987293968</t>
  </si>
  <si>
    <t>Demontáž dveřních zárubní odřezáním od upevnění, plochy dveří do 2,5 m2</t>
  </si>
  <si>
    <t>https://podminky.urs.cz/item/CS_URS_2021_01/767641800</t>
  </si>
  <si>
    <t>59</t>
  </si>
  <si>
    <t>767651812</t>
  </si>
  <si>
    <t>Demontáž vrat garážových sekčních zajížděcích pod strop plochy do 9 m2</t>
  </si>
  <si>
    <t>557305119</t>
  </si>
  <si>
    <t>Demontáž garážových a průmyslových vrat sekčních zajížděcích pod strop, plochy přes 6 do 9 m2</t>
  </si>
  <si>
    <t>https://podminky.urs.cz/item/CS_URS_2021_01/767651812</t>
  </si>
  <si>
    <t>60</t>
  </si>
  <si>
    <t>767812852</t>
  </si>
  <si>
    <t>Demontáž markýz fasádních šířky do 3500 mm</t>
  </si>
  <si>
    <t>562390870</t>
  </si>
  <si>
    <t>Demontáž markýz fasádních, šířky přes 2 000 do 3 500 mm</t>
  </si>
  <si>
    <t>https://podminky.urs.cz/item/CS_URS_2021_01/767812852</t>
  </si>
  <si>
    <t>61</t>
  </si>
  <si>
    <t>767812853</t>
  </si>
  <si>
    <t>Demontáž markýz fasádních šířky do 5000 mm</t>
  </si>
  <si>
    <t>2101731842</t>
  </si>
  <si>
    <t>Demontáž markýz fasádních, šířky přes 2 000 do 5 000 mm</t>
  </si>
  <si>
    <t>https://podminky.urs.cz/item/CS_URS_2021_01/767812853</t>
  </si>
  <si>
    <t>62</t>
  </si>
  <si>
    <t>767996701</t>
  </si>
  <si>
    <t>Demontáž atypických zámečnických konstrukcí řezáním hmotnosti jednotlivých dílů do 50 kg</t>
  </si>
  <si>
    <t>kg</t>
  </si>
  <si>
    <t>-1313882157</t>
  </si>
  <si>
    <t>Demontáž ostatních zámečnických konstrukcí o hmotnosti jednotlivých dílů řezáním do 50 kg</t>
  </si>
  <si>
    <t>https://podminky.urs.cz/item/CS_URS_2021_01/767996701</t>
  </si>
  <si>
    <t>49*0,5*0,016"atika2NP</t>
  </si>
  <si>
    <t>31,6*0,0103"žlab 4NP U100</t>
  </si>
  <si>
    <t>24,5*0,0087" U80</t>
  </si>
  <si>
    <t>15,8*0,0084"L90</t>
  </si>
  <si>
    <t>31,2*0,004"pásovina</t>
  </si>
  <si>
    <t>63</t>
  </si>
  <si>
    <t>767996801</t>
  </si>
  <si>
    <t>Demontáž atypických zámečnických konstrukcí rozebráním hmotnosti jednotlivých dílů do 50 kg</t>
  </si>
  <si>
    <t>938440385</t>
  </si>
  <si>
    <t>Demontáž ostatních zámečnických konstrukcí o hmotnosti jednotlivých dílů rozebráním do 50 kg</t>
  </si>
  <si>
    <t>https://podminky.urs.cz/item/CS_URS_2021_01/767996801</t>
  </si>
  <si>
    <t>4*2*20"komíny</t>
  </si>
  <si>
    <t>781</t>
  </si>
  <si>
    <t>Dokončovací práce - obklady</t>
  </si>
  <si>
    <t>64</t>
  </si>
  <si>
    <t>781471810</t>
  </si>
  <si>
    <t>Demontáž obkladů z obkladaček keramických kladených do malty</t>
  </si>
  <si>
    <t>-132956161</t>
  </si>
  <si>
    <t>Demontáž obkladů z dlaždic keramických kladených do malty</t>
  </si>
  <si>
    <t>https://podminky.urs.cz/item/CS_URS_2021_01/781471810</t>
  </si>
  <si>
    <t>11,42"vých</t>
  </si>
  <si>
    <t>44,66"jihových</t>
  </si>
  <si>
    <t>43,3"záp</t>
  </si>
  <si>
    <t>02 - zateplení objektu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</si>
  <si>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</si>
  <si>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</si>
  <si>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</si>
  <si>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721 - Zdravotechnika - vnitřní kanalizace</t>
  </si>
  <si>
    <t xml:space="preserve">    766 - Konstrukce truhlářské</t>
  </si>
  <si>
    <t xml:space="preserve">    783 - Dokončovací práce - nátěry</t>
  </si>
  <si>
    <t xml:space="preserve">    786 - Dokončovací práce - čalounické úpravy</t>
  </si>
  <si>
    <t>311113132</t>
  </si>
  <si>
    <t>Nosná zeď tl přes 150 do 200 mm z hladkých tvárnic ztraceného bednění včetně výplně z betonu tř. C 16/20</t>
  </si>
  <si>
    <t>CS ÚRS 2021 02</t>
  </si>
  <si>
    <t>932802906</t>
  </si>
  <si>
    <t>Nadzákladové zdi z tvárnic ztraceného bednění hladkých, včetně výplně z betonu třídy C 16/20, tloušťky zdiva přes 150 do 200 mm</t>
  </si>
  <si>
    <t>https://podminky.urs.cz/item/CS_URS_2021_02/311113132</t>
  </si>
  <si>
    <t>(2,845+30,76+11,31+8,08+6,205)*0,75</t>
  </si>
  <si>
    <t>311234111</t>
  </si>
  <si>
    <t>Zdivo jednovrstvé z cihel děrovaných do P10 na maltu M5 tl 440 mm</t>
  </si>
  <si>
    <t>253250963</t>
  </si>
  <si>
    <t>Zdivo jednovrstvé z cihel děrovaných nebroušených klasických spojených na pero a drážku na maltu M5, pevnost cihel do P10, tl. zdiva 440 mm</t>
  </si>
  <si>
    <t>https://podminky.urs.cz/item/CS_URS_2021_02/311234111</t>
  </si>
  <si>
    <t>2,67*3,3+0,55*3,09+1,08*3,09+0,55*3,09+0,905*2,135+0,23*0,67"1NP</t>
  </si>
  <si>
    <t>1,07*3"2NP</t>
  </si>
  <si>
    <t>1*0,68"5NP</t>
  </si>
  <si>
    <t>311361821</t>
  </si>
  <si>
    <t>Výztuž nosných zdí betonářskou ocelí 10 505</t>
  </si>
  <si>
    <t>1551377196</t>
  </si>
  <si>
    <t>Výztuž nadzákladových zdí nosných svislých nebo odkloněných od svislice, rovných nebo oblých z betonářské oceli 10 505 (R) nebo BSt 500</t>
  </si>
  <si>
    <t>https://podminky.urs.cz/item/CS_URS_2021_02/311361821</t>
  </si>
  <si>
    <t>(2,845+30,76+11,31+8,08+6,205)*2*0,0024</t>
  </si>
  <si>
    <t>59*6*0,0018</t>
  </si>
  <si>
    <t>340231021</t>
  </si>
  <si>
    <t>Zazdívka otvorů v příčkách nebo stěnách pl přes 0,25 do 1 m2 cihlami děrovanými tl 140 mm</t>
  </si>
  <si>
    <t>1083480598</t>
  </si>
  <si>
    <t>Zazdívka otvorů v příčkách nebo stěnách děrovanými cihlami plochy přes 0,25 do 1 m2 , tloušťka příčky 140 mm</t>
  </si>
  <si>
    <t>https://podminky.urs.cz/item/CS_URS_2021_02/340231021</t>
  </si>
  <si>
    <t>0,7*2"5NP</t>
  </si>
  <si>
    <t>Úpravy povrchů, podlahy a osazování výplní</t>
  </si>
  <si>
    <t>612311131</t>
  </si>
  <si>
    <t>Potažení vnitřních stěn vápenným štukem tloušťky do 3 mm</t>
  </si>
  <si>
    <t>1697199937</t>
  </si>
  <si>
    <t>Potažení vnitřních ploch vápenným štukem tloušťky do 3 mm svislých konstrukcí stěn</t>
  </si>
  <si>
    <t>https://podminky.urs.cz/item/CS_URS_2021_02/612311131</t>
  </si>
  <si>
    <t>621221111</t>
  </si>
  <si>
    <t>Montáž kontaktního zateplení vnějších podhledů lepením a mechanickým kotvením desek z minerální vlny s kolmou orientací do zdiva a betonu tl přes 40 do 80 mm</t>
  </si>
  <si>
    <t>-1191833850</t>
  </si>
  <si>
    <t>Montáž kontaktního zateplení lepením a mechanickým kotvením z desek z minerální vlny s kolmou orientací vláken betonový nebo z lehčeného betonu, z tvárnic keramických nebo vápenopískových, tloušťky desek na vnější podhledy, na podklad přes 40 do 80 mm</t>
  </si>
  <si>
    <t>https://podminky.urs.cz/item/CS_URS_2021_02/621221111</t>
  </si>
  <si>
    <t>1,6+9,4</t>
  </si>
  <si>
    <t>M</t>
  </si>
  <si>
    <t>63151550</t>
  </si>
  <si>
    <t>deska izolační sendvičová (polystyren+vata) základní fasádní tl 100mm</t>
  </si>
  <si>
    <t>-1893251297</t>
  </si>
  <si>
    <t>https://podminky.urs.cz/item/CS_URS_2021_02/63151550</t>
  </si>
  <si>
    <t>11*1,02 'Přepočtené koeficientem množství</t>
  </si>
  <si>
    <t>621541011</t>
  </si>
  <si>
    <t>Tenkovrstvá silikonsilikátová zrnitá omítka tl. 1,5 mm včetně penetrace vnějších podhledů</t>
  </si>
  <si>
    <t>-1955369124</t>
  </si>
  <si>
    <t>Omítka tenkovrstvá silikonsilikátová vnějších ploch hydrofobní, se samočistícím účinkem probarvená, včetně penetrace podkladu zrnitá, tloušťky 1,5 mm podhledů</t>
  </si>
  <si>
    <t>https://podminky.urs.cz/item/CS_URS_2021_01/621541011</t>
  </si>
  <si>
    <t>622131101</t>
  </si>
  <si>
    <t>Cementový postřik vnějších stěn nanášený celoplošně ručně</t>
  </si>
  <si>
    <t>-877416264</t>
  </si>
  <si>
    <t>Podkladní a spojovací vrstva vnějších omítaných ploch cementový postřik nanášený ručně celoplošně stěn</t>
  </si>
  <si>
    <t>https://podminky.urs.cz/item/CS_URS_2021_02/622131101</t>
  </si>
  <si>
    <t>85,26"pilíř</t>
  </si>
  <si>
    <t>183,9+114,384"KZS</t>
  </si>
  <si>
    <t>622221011</t>
  </si>
  <si>
    <t>Montáž kontaktního zateplení vnějších stěn lepením a mechanickým kotvením TI z minerální vlny s podélnou orientací do zdiva a betonu tl přes 40 do 80 mm</t>
  </si>
  <si>
    <t>1112360489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</si>
  <si>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40 do 80 mm</t>
  </si>
  <si>
    <t>https://podminky.urs.cz/item/CS_URS_2021_02/622221011</t>
  </si>
  <si>
    <t>18"parapety 3NP</t>
  </si>
  <si>
    <t>63151520</t>
  </si>
  <si>
    <t>deska tepelně izolační minerální kontaktních fasád podélné vlákno λ=0,036 tl 60mm</t>
  </si>
  <si>
    <t>1985484402</t>
  </si>
  <si>
    <t>https://podminky.urs.cz/item/CS_URS_2021_02/63151520</t>
  </si>
  <si>
    <t>18*1,02 'Přepočtené koeficientem množství</t>
  </si>
  <si>
    <t>622221021</t>
  </si>
  <si>
    <t>Montáž kontaktního zateplení vnějších stěn lepením a mechanickým kotvením TI z minerální vlny s podélnou orientací do zdiva a betonu tl přes 80 do 120 mm</t>
  </si>
  <si>
    <t>653520322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</si>
  <si>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80 do 120 mm</t>
  </si>
  <si>
    <t>https://podminky.urs.cz/item/CS_URS_2021_02/622221021</t>
  </si>
  <si>
    <t>3,5*7"SV1b</t>
  </si>
  <si>
    <t>63151529</t>
  </si>
  <si>
    <t>deska tepelně izolační minerální kontaktních fasád podélné vlákno λ=0,036 tl 120mm</t>
  </si>
  <si>
    <t>1967100955</t>
  </si>
  <si>
    <t>https://podminky.urs.cz/item/CS_URS_2021_02/63151529</t>
  </si>
  <si>
    <t>24,5*1,02 'Přepočtené koeficientem množství</t>
  </si>
  <si>
    <t>622221041</t>
  </si>
  <si>
    <t>Montáž kontaktního zateplení vnějších stěn lepením a mechanickým kotvením desek z minerální vlny s podélnou orientací do zdiva a betonu tl přes 160 do 200mm</t>
  </si>
  <si>
    <t>-2141875487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</si>
  <si>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160 do 200 mm</t>
  </si>
  <si>
    <t>https://podminky.urs.cz/item/CS_URS_2021_02/622221041</t>
  </si>
  <si>
    <t>86,1-2,12*4-1,68</t>
  </si>
  <si>
    <t>121,8-0,6*23</t>
  </si>
  <si>
    <t>114,384</t>
  </si>
  <si>
    <t>63151539</t>
  </si>
  <si>
    <t>deska tepelně izolační minerální kontaktních fasád podélné vlákno λ=0,036 tl 180mm</t>
  </si>
  <si>
    <t>1475042716</t>
  </si>
  <si>
    <t>https://podminky.urs.cz/item/CS_URS_2021_02/63151539</t>
  </si>
  <si>
    <t>298,324*1,02 'Přepočtené koeficientem množství</t>
  </si>
  <si>
    <t>622252002</t>
  </si>
  <si>
    <t>Montáž profilů kontaktního zateplení lepených</t>
  </si>
  <si>
    <t>694826081</t>
  </si>
  <si>
    <t>Montáž profilů kontaktního zateplení ostatních stěnových, dilatačních apod. lepených do tmelu</t>
  </si>
  <si>
    <t>https://podminky.urs.cz/item/CS_URS_2021_02/622252002</t>
  </si>
  <si>
    <t>63127464</t>
  </si>
  <si>
    <t>profil rohový Al 15x15mm s výztužnou tkaninou š 100mm pro ETICS</t>
  </si>
  <si>
    <t>255185741</t>
  </si>
  <si>
    <t>https://podminky.urs.cz/item/CS_URS_2021_02/63127464</t>
  </si>
  <si>
    <t>(1,55+1,57)*2*4+5</t>
  </si>
  <si>
    <t>(0,65+1,2)*2*23</t>
  </si>
  <si>
    <t>18*4</t>
  </si>
  <si>
    <t>187,06*1,05 'Přepočtené koeficientem množství</t>
  </si>
  <si>
    <t>59051476</t>
  </si>
  <si>
    <t>profil začišťovací PVC 9mm s výztužnou tkaninou pro ostění ETICS</t>
  </si>
  <si>
    <t>-1326692552</t>
  </si>
  <si>
    <t>https://podminky.urs.cz/item/CS_URS_2021_02/59051476</t>
  </si>
  <si>
    <t>622273071</t>
  </si>
  <si>
    <t>Montáž odvětrávané fasády stěn nýtováním na hliníkový rošt tepelná izolace tl. 180 mm</t>
  </si>
  <si>
    <t>139340481</t>
  </si>
  <si>
    <t>Montáž zavěšené odvětrávané fasády na hliníkové nosné konstrukci z fasádních desek na jednosměrné nosné konstrukci opláštění připevněné mechanickým viditelným spojem (nýty) stěn s vložením tepelné izolace, tloušťky 180 mm</t>
  </si>
  <si>
    <t>https://podminky.urs.cz/item/CS_URS_2021_02/622273071</t>
  </si>
  <si>
    <t>Poznámka k položce:_x000d_
specifikace opláštění dle PD</t>
  </si>
  <si>
    <t>564</t>
  </si>
  <si>
    <t>789456R</t>
  </si>
  <si>
    <t>keramická deska obkladová pro zavěšení 600x1200mm dle specifikace PD</t>
  </si>
  <si>
    <t>1568308149</t>
  </si>
  <si>
    <t>564*1,18 'Přepočtené koeficientem množství</t>
  </si>
  <si>
    <t>63140380</t>
  </si>
  <si>
    <t>deska tepelně izolační minerální dvouvrstvá kazetových stěn λ=0,035</t>
  </si>
  <si>
    <t>-1325174939</t>
  </si>
  <si>
    <t>https://podminky.urs.cz/item/CS_URS_2021_02/63140380</t>
  </si>
  <si>
    <t>523*0,21 'Přepočtené koeficientem množství</t>
  </si>
  <si>
    <t>622273072R</t>
  </si>
  <si>
    <t xml:space="preserve">Montáž odvětrávané fasády stěn  na hliníkový rošt bez tep. izol.</t>
  </si>
  <si>
    <t>1450881803</t>
  </si>
  <si>
    <t>Montáž odvětrávané fasády stěn na hliníkový rošt bez tep. izol.</t>
  </si>
  <si>
    <t>-1861984572</t>
  </si>
  <si>
    <t>96*1,18 'Přepočtené koeficientem množství</t>
  </si>
  <si>
    <t>622274011R</t>
  </si>
  <si>
    <t>Montáž ostění odvětrávané fasády na kovový rošt</t>
  </si>
  <si>
    <t>1021459018</t>
  </si>
  <si>
    <t xml:space="preserve">Poznámka k položce:_x000d_
podkladní rošt + obklad ostění a nadpraží_x000d_
</t>
  </si>
  <si>
    <t>148+5"ostění</t>
  </si>
  <si>
    <t>10,5+4,1"nadpraží</t>
  </si>
  <si>
    <t>55,5"parapety příprava</t>
  </si>
  <si>
    <t>97"spodní uzávěr</t>
  </si>
  <si>
    <t>1234R2</t>
  </si>
  <si>
    <t xml:space="preserve">ostění </t>
  </si>
  <si>
    <t>-1905388323</t>
  </si>
  <si>
    <t>Poznámka k položce:_x000d_
systémové prvky fasády vč. kotvení a spojovacího materiálu</t>
  </si>
  <si>
    <t>1234R4</t>
  </si>
  <si>
    <t>nadpraží</t>
  </si>
  <si>
    <t>1710928844</t>
  </si>
  <si>
    <t xml:space="preserve">nadpraží </t>
  </si>
  <si>
    <t>622274011R1</t>
  </si>
  <si>
    <t>Montáž podkladní konstrukce parapetů odvětrávané fasády</t>
  </si>
  <si>
    <t>-2103139818</t>
  </si>
  <si>
    <t>55,5+97</t>
  </si>
  <si>
    <t>1234R5</t>
  </si>
  <si>
    <t>příprava pro parapety</t>
  </si>
  <si>
    <t>-311396091</t>
  </si>
  <si>
    <t>Poznámka k položce:_x000d_
hliníkové profily a kotvy parapetů</t>
  </si>
  <si>
    <t>1234R6</t>
  </si>
  <si>
    <t>spodní uzávěr</t>
  </si>
  <si>
    <t>551086816</t>
  </si>
  <si>
    <t>622321111</t>
  </si>
  <si>
    <t>Vápenocementová omítka hrubá jednovrstvá zatřená vnějších stěn nanášená ručně</t>
  </si>
  <si>
    <t>-658824085</t>
  </si>
  <si>
    <t>Omítka vápenocementová vnějších ploch nanášená ručně jednovrstvá, tloušťky do 15 mm hrubá zatřená stěn</t>
  </si>
  <si>
    <t>https://podminky.urs.cz/item/CS_URS_2021_02/622321111</t>
  </si>
  <si>
    <t>183,9+114,384"podklad KZS</t>
  </si>
  <si>
    <t>622321121</t>
  </si>
  <si>
    <t>Vápenocementová omítka hladká jednovrstvá vnějších stěn nanášená ručně</t>
  </si>
  <si>
    <t>1684206144</t>
  </si>
  <si>
    <t>Omítka vápenocementová vnějších ploch nanášená ručně jednovrstvá, tloušťky do 15 mm hladká stěn</t>
  </si>
  <si>
    <t>https://podminky.urs.cz/item/CS_URS_2021_02/622321121</t>
  </si>
  <si>
    <t>85,260"pilíř</t>
  </si>
  <si>
    <t>622321131</t>
  </si>
  <si>
    <t>Potažení vnějších stěn vápenocementovým aktivovaným štukem tloušťky do 3 mm</t>
  </si>
  <si>
    <t>397833430</t>
  </si>
  <si>
    <t>Potažení vnějších ploch štukem vápenocementovým, tloušťky do 3 mm stěn</t>
  </si>
  <si>
    <t>https://podminky.urs.cz/item/CS_URS_2021_02/622321131</t>
  </si>
  <si>
    <t>622325103</t>
  </si>
  <si>
    <t>Oprava vnější vápenocementové hladké omítky složitosti 1 stěn v rozsahu přes 30 do 50 %</t>
  </si>
  <si>
    <t>-624343318</t>
  </si>
  <si>
    <t>Oprava vápenocementové omítky vnějších ploch stupně členitosti 1 hladké stěn, v rozsahu opravované plochy přes 30 do 50%</t>
  </si>
  <si>
    <t>https://podminky.urs.cz/item/CS_URS_2021_02/622325103</t>
  </si>
  <si>
    <t>232"S02</t>
  </si>
  <si>
    <t>622511111</t>
  </si>
  <si>
    <t>Tenkovrstvá akrylátová mozaiková střednězrnná omítka včetně penetrace vnějších stěn</t>
  </si>
  <si>
    <t>1985592275</t>
  </si>
  <si>
    <t>Omítka tenkovrstvá akrylátová vnějších ploch probarvená, včetně penetrace podkladu mozaiková střednězrnná stěn</t>
  </si>
  <si>
    <t>https://podminky.urs.cz/item/CS_URS_2021_01/622511111</t>
  </si>
  <si>
    <t>1,6+2,3</t>
  </si>
  <si>
    <t>622541011</t>
  </si>
  <si>
    <t>Tenkovrstvá silikonsilikátová zrnitá omítka tl. 1,5 mm včetně penetrace vnějších stěn</t>
  </si>
  <si>
    <t>-1251706820</t>
  </si>
  <si>
    <t>Omítka tenkovrstvá silikonsilikátová vnějších ploch hydrofobní, se samočistícím účinkem probarvená, včetně penetrace podkladu zrnitá, tloušťky 1,5 mm stěn</t>
  </si>
  <si>
    <t>https://podminky.urs.cz/item/CS_URS_2021_01/622541011</t>
  </si>
  <si>
    <t xml:space="preserve">Poznámka k položce:_x000d_
70% okr světlý_x000d_
30% terakota_x000d_
</t>
  </si>
  <si>
    <t>183,94-3,9+114,384</t>
  </si>
  <si>
    <t>(1,55+1,6*2)*0,2*4+(0,95+2*2)*0,2+(0,65+1,2*2)*0,2+(0,7+2*2)*0,2</t>
  </si>
  <si>
    <t>24,5</t>
  </si>
  <si>
    <t>632451024</t>
  </si>
  <si>
    <t>Vyrovnávací potěr tl přes 40 do 50 mm z MC 15 provedený v pásu</t>
  </si>
  <si>
    <t>737481374</t>
  </si>
  <si>
    <t>Potěr cementový vyrovnávací z malty (MC-15) v pásu o průměrné (střední) tl. přes 40 do 50 mm</t>
  </si>
  <si>
    <t>https://podminky.urs.cz/item/CS_URS_2021_02/632451024</t>
  </si>
  <si>
    <t>(2,845+30,76+11,31+8,08+6,205)*0,2"atika 2NP</t>
  </si>
  <si>
    <t>Montáž lešení řadového rámového lehkého zatížení do 200 kg/m2 š přes 0,6 do 0,9 m v přes 10 do 25 m</t>
  </si>
  <si>
    <t>2127648756</t>
  </si>
  <si>
    <t>https://podminky.urs.cz/item/CS_URS_2021_02/941211112</t>
  </si>
  <si>
    <t>Poznámka k položce:_x000d_
v dodávce jsou i bezpečnostní prvky vyžadované koordinátorem BOZP – jako zarážky, vnitřní zábradlí, přesah přes atiku, prodloužení ke stěně apod.</t>
  </si>
  <si>
    <t>Příplatek k lešení řadovému rámovému lehkému š 0,9 m v přes 10 do 25 m za první a ZKD den použití</t>
  </si>
  <si>
    <t>1395784996</t>
  </si>
  <si>
    <t>https://podminky.urs.cz/item/CS_URS_2021_02/941211211</t>
  </si>
  <si>
    <t>980*120 'Přepočtené koeficientem množství</t>
  </si>
  <si>
    <t>Demontáž lešení řadového rámového lehkého zatížení do 200 kg/m2 š přes 0,6 do 0,9 m v přes 10 do 25 m</t>
  </si>
  <si>
    <t>-1990159989</t>
  </si>
  <si>
    <t>https://podminky.urs.cz/item/CS_URS_2021_02/941211812</t>
  </si>
  <si>
    <t>404270413</t>
  </si>
  <si>
    <t>https://podminky.urs.cz/item/CS_URS_2021_02/944511111</t>
  </si>
  <si>
    <t>-2055464129</t>
  </si>
  <si>
    <t>https://podminky.urs.cz/item/CS_URS_2021_02/944511211</t>
  </si>
  <si>
    <t>373308909</t>
  </si>
  <si>
    <t>https://podminky.urs.cz/item/CS_URS_2021_02/944511811</t>
  </si>
  <si>
    <t>985131111</t>
  </si>
  <si>
    <t>Očištění ploch stěn, rubu kleneb a podlah tlakovou vodou</t>
  </si>
  <si>
    <t>-791616849</t>
  </si>
  <si>
    <t>https://podminky.urs.cz/item/CS_URS_2021_02/985131111</t>
  </si>
  <si>
    <t>183,94</t>
  </si>
  <si>
    <t>(8,7+1,3+0,55+0,45+0,87+15,33+14,08)*2,8-1,2</t>
  </si>
  <si>
    <t>985131311</t>
  </si>
  <si>
    <t>Ruční dočištění ploch stěn, rubu kleneb a podlah ocelových kartáči</t>
  </si>
  <si>
    <t>-1575230128</t>
  </si>
  <si>
    <t>Očištění ploch stěn, rubu kleneb a podlah ruční dočištění ocelovými kartáči</t>
  </si>
  <si>
    <t>https://podminky.urs.cz/item/CS_URS_2021_02/985131311</t>
  </si>
  <si>
    <t>114,2*1</t>
  </si>
  <si>
    <t>985331213</t>
  </si>
  <si>
    <t>Dodatečné vlepování betonářské výztuže D 12 mm do chemické malty včetně vyvrtání otvoru</t>
  </si>
  <si>
    <t>702716567</t>
  </si>
  <si>
    <t>Dodatečné vlepování betonářské výztuže včetně vyvrtání a vyčištění otvoru chemickou maltou průměr výztuže 12 mm</t>
  </si>
  <si>
    <t>https://podminky.urs.cz/item/CS_URS_2021_02/985331213</t>
  </si>
  <si>
    <t>0,125*59*2"atika 2NP</t>
  </si>
  <si>
    <t>998</t>
  </si>
  <si>
    <t>Přesun hmot</t>
  </si>
  <si>
    <t>998011003</t>
  </si>
  <si>
    <t>Přesun hmot pro budovy zděné v přes 12 do 24 m</t>
  </si>
  <si>
    <t>345059633</t>
  </si>
  <si>
    <t>Přesun hmot pro budovy občanské výstavby, bydlení, výrobu a služby s nosnou svislou konstrukcí zděnou z cihel, tvárnic nebo kamene vodorovná dopravní vzdálenost do 100 m pro budovy výšky přes 12 do 24 m</t>
  </si>
  <si>
    <t>https://podminky.urs.cz/item/CS_URS_2021_02/998011003</t>
  </si>
  <si>
    <t>711</t>
  </si>
  <si>
    <t>Izolace proti vodě, vlhkosti a plynům</t>
  </si>
  <si>
    <t>711112001</t>
  </si>
  <si>
    <t>Provedení izolace proti zemní vlhkosti svislé za studena nátěrem penetračním</t>
  </si>
  <si>
    <t>-2161262</t>
  </si>
  <si>
    <t>Provedení izolace proti zemní vlhkosti natěradly a tmely za studena na ploše svislé S nátěrem penetračním</t>
  </si>
  <si>
    <t>https://podminky.urs.cz/item/CS_URS_2021_02/711112001</t>
  </si>
  <si>
    <t>11163150</t>
  </si>
  <si>
    <t>lak penetrační asfaltový</t>
  </si>
  <si>
    <t>-2047871175</t>
  </si>
  <si>
    <t>https://podminky.urs.cz/item/CS_URS_2021_02/11163150</t>
  </si>
  <si>
    <t>114,2*0,00034 'Přepočtené koeficientem množství</t>
  </si>
  <si>
    <t>711142559</t>
  </si>
  <si>
    <t>Provedení izolace proti zemní vlhkosti pásy přitavením svislé NAIP</t>
  </si>
  <si>
    <t>-1468516783</t>
  </si>
  <si>
    <t>Provedení izolace proti zemní vlhkosti pásy přitavením NAIP na ploše svislé S</t>
  </si>
  <si>
    <t>https://podminky.urs.cz/item/CS_URS_2021_02/711142559</t>
  </si>
  <si>
    <t>62855001</t>
  </si>
  <si>
    <t>pás asfaltový natavitelný modifikovaný SBS tl 4,0mm s vložkou z polyesterové rohože a spalitelnou PE fólií nebo jemnozrnným minerálním posypem na horním povrchu</t>
  </si>
  <si>
    <t>264051693</t>
  </si>
  <si>
    <t>https://podminky.urs.cz/item/CS_URS_2021_02/62855001</t>
  </si>
  <si>
    <t>114,2*1,221 'Přepočtené koeficientem množství</t>
  </si>
  <si>
    <t>711161212</t>
  </si>
  <si>
    <t>Izolace proti zemní vlhkosti nopovou fólií svislá, nopek v 8,0 mm, tl do 0,6 mm</t>
  </si>
  <si>
    <t>-1246621194</t>
  </si>
  <si>
    <t>Izolace proti zemní vlhkosti a beztlakové vodě nopovými fóliemi na ploše svislé S vrstva ochranná, odvětrávací a drenážní výška nopku 8,0 mm, tl. fólie do 0,6 mm</t>
  </si>
  <si>
    <t>https://podminky.urs.cz/item/CS_URS_2021_02/711161212</t>
  </si>
  <si>
    <t>114,2*0,8</t>
  </si>
  <si>
    <t>711161383</t>
  </si>
  <si>
    <t>Izolace proti zemní vlhkosti nopovou fólií ukončení horní lištou</t>
  </si>
  <si>
    <t>1987305410</t>
  </si>
  <si>
    <t>Izolace proti zemní vlhkosti a beztlakové vodě nopovými fóliemi ostatní ukončení izolace lištou</t>
  </si>
  <si>
    <t>https://podminky.urs.cz/item/CS_URS_2021_02/711161383</t>
  </si>
  <si>
    <t>998711103</t>
  </si>
  <si>
    <t>Přesun hmot tonážní pro izolace proti vodě, vlhkosti a plynům v objektech v přes 12 do 60 m</t>
  </si>
  <si>
    <t>-541218008</t>
  </si>
  <si>
    <t>Přesun hmot pro izolace proti vodě, vlhkosti a plynům stanovený z hmotnosti přesunovaného materiálu vodorovná dopravní vzdálenost do 50 m v objektech výšky přes 12 do 60 m</t>
  </si>
  <si>
    <t>https://podminky.urs.cz/item/CS_URS_2021_02/998711103</t>
  </si>
  <si>
    <t>712311101</t>
  </si>
  <si>
    <t>Provedení povlakové krytiny střech do 10° za studena lakem penetračním nebo asfaltovým</t>
  </si>
  <si>
    <t>2079533378</t>
  </si>
  <si>
    <t>Provedení povlakové krytiny střech plochých do 10° natěradly a tmely za studena nátěrem lakem penetračním nebo asfaltovým</t>
  </si>
  <si>
    <t>https://podminky.urs.cz/item/CS_URS_2021_02/712311101</t>
  </si>
  <si>
    <t>49,44+150,12"R01a</t>
  </si>
  <si>
    <t>93,3"R01b</t>
  </si>
  <si>
    <t>1607439732</t>
  </si>
  <si>
    <t>292,86*0,00032 'Přepočtené koeficientem množství</t>
  </si>
  <si>
    <t>712331111</t>
  </si>
  <si>
    <t>Provedení povlakové krytiny střech do 10° podkladní vrstvy pásy na sucho samolepící</t>
  </si>
  <si>
    <t>-416423746</t>
  </si>
  <si>
    <t>Provedení povlakové krytiny střech plochých do 10° pásy na sucho podkladní samolepící asfaltový pás</t>
  </si>
  <si>
    <t>https://podminky.urs.cz/item/CS_URS_2021_02/712331111</t>
  </si>
  <si>
    <t>154,8</t>
  </si>
  <si>
    <t>21,6"R06</t>
  </si>
  <si>
    <t>62866281</t>
  </si>
  <si>
    <t>pás asfaltový samolepicí modifikovaný SBS tl 3,0mm s vložkou ze skleněné tkaniny se spalitelnou fólií nebo jemnozrnným minerálním posypem nebo textilií na horním povrchu</t>
  </si>
  <si>
    <t>-1931552125</t>
  </si>
  <si>
    <t>https://podminky.urs.cz/item/CS_URS_2021_02/62866281</t>
  </si>
  <si>
    <t>176,4*1,1655 'Přepočtené koeficientem množství</t>
  </si>
  <si>
    <t>712341559</t>
  </si>
  <si>
    <t>Provedení povlakové krytiny střech do 10° pásy NAIP přitavením v plné ploše</t>
  </si>
  <si>
    <t>1472650465</t>
  </si>
  <si>
    <t>Provedení povlakové krytiny střech plochých do 10° pásy přitavením NAIP v plné ploše</t>
  </si>
  <si>
    <t>https://podminky.urs.cz/item/CS_URS_2021_02/712341559</t>
  </si>
  <si>
    <t>292,86" R01a, b</t>
  </si>
  <si>
    <t>62853004</t>
  </si>
  <si>
    <t>pás asfaltový natavitelný modifikovaný SBS tl 4,0mm s vložkou ze skleněné tkaniny a spalitelnou PE fólií nebo jemnozrnným minerálním posypem na horním povrchu</t>
  </si>
  <si>
    <t>-1233545393</t>
  </si>
  <si>
    <t>https://podminky.urs.cz/item/CS_URS_2021_02/62853004</t>
  </si>
  <si>
    <t>292,86*1,1655 'Přepočtené koeficientem množství</t>
  </si>
  <si>
    <t>712363352</t>
  </si>
  <si>
    <t>Povlakové krytiny střech do 10° z tvarovaných poplastovaných lišt délky 2 m koutová lišta vnitřní rš 100 mm</t>
  </si>
  <si>
    <t>1491125332</t>
  </si>
  <si>
    <t>Povlakové krytiny střech plochých do 10° z tvarovaných poplastovaných lišt pro mPVC vnitřní koutová lišta rš 100 mm</t>
  </si>
  <si>
    <t>https://podminky.urs.cz/item/CS_URS_2021_02/712363352</t>
  </si>
  <si>
    <t>Poznámka k položce:_x000d_
KPP02, 03, 05</t>
  </si>
  <si>
    <t>242+163+17</t>
  </si>
  <si>
    <t>712363353</t>
  </si>
  <si>
    <t>Povlakové krytiny střech do 10° z tvarovaných poplastovaných lišt délky 2 m koutová lišta vnější rš 100 mm</t>
  </si>
  <si>
    <t>-44684640</t>
  </si>
  <si>
    <t>Povlakové krytiny střech plochých do 10° z tvarovaných poplastovaných lišt pro mPVC vnější koutová lišta rš 100 mm</t>
  </si>
  <si>
    <t>https://podminky.urs.cz/item/CS_URS_2021_02/712363353</t>
  </si>
  <si>
    <t>Poznámka k položce:_x000d_
KPP04</t>
  </si>
  <si>
    <t>177</t>
  </si>
  <si>
    <t>712363354</t>
  </si>
  <si>
    <t>Povlakové krytiny střech do 10° z tvarovaných poplastovaných lišt délky 2 m stěnová lišta vyhnutá rš 70 mm</t>
  </si>
  <si>
    <t>-418211250</t>
  </si>
  <si>
    <t>Povlakové krytiny střech plochých do 10° z tvarovaných poplastovaných lišt pro mPVC stěnová lišta vyhnutá rš 71 mm</t>
  </si>
  <si>
    <t>https://podminky.urs.cz/item/CS_URS_2021_02/712363354</t>
  </si>
  <si>
    <t>Poznámka k položce:_x000d_
KPP06</t>
  </si>
  <si>
    <t>712363357</t>
  </si>
  <si>
    <t>Povlakové krytiny střech do 10° z tvarovaných poplastovaných lišt délky 2 m okapnice široká rš 250 mm</t>
  </si>
  <si>
    <t>-305329303</t>
  </si>
  <si>
    <t>Povlakové krytiny střech plochých do 10° z tvarovaných poplastovaných lišt pro mPVC okapnice rš 250 mm</t>
  </si>
  <si>
    <t>https://podminky.urs.cz/item/CS_URS_2021_02/712363357</t>
  </si>
  <si>
    <t>Poznámka k položce:_x000d_
KPP07</t>
  </si>
  <si>
    <t>712363358</t>
  </si>
  <si>
    <t>Povlakové krytiny střech do 10° z tvarovaných poplastovaných lišt délky 2 m závětrná lišta rš 250 mm</t>
  </si>
  <si>
    <t>1708940276</t>
  </si>
  <si>
    <t>Povlakové krytiny střech plochých do 10° z tvarovaných poplastovaných lišt pro mPVC závětrná lišta rš 250 mm</t>
  </si>
  <si>
    <t>https://podminky.urs.cz/item/CS_URS_2021_02/712363358</t>
  </si>
  <si>
    <t>Poznámka k položce:_x000d_
KPP01</t>
  </si>
  <si>
    <t>80</t>
  </si>
  <si>
    <t>65</t>
  </si>
  <si>
    <t>71236335R</t>
  </si>
  <si>
    <t>Povlakové krytiny střech do 10° z tvarovaných poplastovaných lišt délky 2 m okapnice široká rš 150 mm</t>
  </si>
  <si>
    <t>370425375</t>
  </si>
  <si>
    <t>Poznámka k položce:_x000d_
KPP08</t>
  </si>
  <si>
    <t>66</t>
  </si>
  <si>
    <t>712363505</t>
  </si>
  <si>
    <t>Provedení povlak krytiny mechanicky kotvenou do betonu TI tl přes 140 do 200 mm krajní pole, budova v do 18 m</t>
  </si>
  <si>
    <t>-1019487425</t>
  </si>
  <si>
    <t>Provedení povlakové krytiny střech plochých do 10° s mechanicky kotvenou izolací včetně položení fólie a horkovzdušného svaření tl. tepelné izolace přes 140 mm do 200 mm budovy výšky do 18 m, kotvené do betonu krajní pole</t>
  </si>
  <si>
    <t>https://podminky.urs.cz/item/CS_URS_2021_02/712363505</t>
  </si>
  <si>
    <t>346,14+26,2*0,5+1,75*2*0,4"R01</t>
  </si>
  <si>
    <t>34,99"R06</t>
  </si>
  <si>
    <t>70,8"R03</t>
  </si>
  <si>
    <t>67</t>
  </si>
  <si>
    <t>28322013</t>
  </si>
  <si>
    <t>fólie hydroizolační střešní mPVC mechanicky kotvená tl 1,5mm barevná</t>
  </si>
  <si>
    <t>1891938743</t>
  </si>
  <si>
    <t>https://podminky.urs.cz/item/CS_URS_2021_02/28322013</t>
  </si>
  <si>
    <t>403,426+59*0,5</t>
  </si>
  <si>
    <t>26,2*0,5+1,75*2*0,4</t>
  </si>
  <si>
    <t>34,99</t>
  </si>
  <si>
    <t>70,8</t>
  </si>
  <si>
    <t>708,016*1,1655 'Přepočtené koeficientem množství</t>
  </si>
  <si>
    <t>68</t>
  </si>
  <si>
    <t>28322058</t>
  </si>
  <si>
    <t>fólie hydroizolační střešní mPVC nevyztužená, určená na detaily tl 1,5mm</t>
  </si>
  <si>
    <t>-701976610</t>
  </si>
  <si>
    <t>https://podminky.urs.cz/item/CS_URS_2021_02/28322058</t>
  </si>
  <si>
    <t>45*1,05 'Přepočtené koeficientem množství</t>
  </si>
  <si>
    <t>69</t>
  </si>
  <si>
    <t>712363512</t>
  </si>
  <si>
    <t>Provedení povlak krytiny mechanicky kotvenou do trapézu TI tl přes 140 do 200 mm krajní pole, budova v do 18 m</t>
  </si>
  <si>
    <t>236909232</t>
  </si>
  <si>
    <t>Provedení povlakové krytiny střech plochých do 10° s mechanicky kotvenou izolací včetně položení fólie a horkovzdušného svaření tl. tepelné izolace přes 140 mm do 200 mm budovy výšky do 18 m, kotvené do trapézového plechu nebo do dřeva krajní pole</t>
  </si>
  <si>
    <t>https://podminky.urs.cz/item/CS_URS_2021_02/712363512</t>
  </si>
  <si>
    <t>154,8"R02</t>
  </si>
  <si>
    <t>70</t>
  </si>
  <si>
    <t>712391171</t>
  </si>
  <si>
    <t>Provedení povlakové krytiny střech do 10° podkladní textilní vrstvy</t>
  </si>
  <si>
    <t>212893782</t>
  </si>
  <si>
    <t>Provedení povlakové krytiny střech plochých do 10° -ostatní práce provedení vrstvy textilní podkladní</t>
  </si>
  <si>
    <t>https://podminky.urs.cz/item/CS_URS_2021_02/712391171</t>
  </si>
  <si>
    <t>360,64</t>
  </si>
  <si>
    <t>25,24+9,75</t>
  </si>
  <si>
    <t>71</t>
  </si>
  <si>
    <t>69311081</t>
  </si>
  <si>
    <t>geotextilie netkaná separační, ochranná, filtrační, drenážní PES 300g/m2</t>
  </si>
  <si>
    <t>-1017818810</t>
  </si>
  <si>
    <t>https://podminky.urs.cz/item/CS_URS_2021_02/69311081</t>
  </si>
  <si>
    <t>466,43*1,15 'Přepočtené koeficientem množství</t>
  </si>
  <si>
    <t>72</t>
  </si>
  <si>
    <t>712811101</t>
  </si>
  <si>
    <t>Provedení povlakové krytiny vytažením na konstrukce za studena nátěrem penetračním</t>
  </si>
  <si>
    <t>307285427</t>
  </si>
  <si>
    <t>Provedení povlakové krytiny střech samostatným vytažením izolačního povlaku za studena na konstrukce převyšující úroveň střechy, nátěrem penetračním</t>
  </si>
  <si>
    <t>https://podminky.urs.cz/item/CS_URS_2021_02/712811101</t>
  </si>
  <si>
    <t>(2,845+30,76+11,31+8,08+6,205)*0,9"atika 2NP DS1</t>
  </si>
  <si>
    <t>(25,05+0,3*4)*0,7"DS3</t>
  </si>
  <si>
    <t>(5,8+3,6+6,6+3,5)*0,5"R06</t>
  </si>
  <si>
    <t>(14,8+13,5+9,9)*0,7"R03</t>
  </si>
  <si>
    <t>73</t>
  </si>
  <si>
    <t>1437905036</t>
  </si>
  <si>
    <t>108,145*0,00035 'Přepočtené koeficientem množství</t>
  </si>
  <si>
    <t>74</t>
  </si>
  <si>
    <t>712841559</t>
  </si>
  <si>
    <t>Provedení povlakové krytiny vytažením na konstrukce pásy přitavením NAIP</t>
  </si>
  <si>
    <t>14838473</t>
  </si>
  <si>
    <t>Provedení povlakové krytiny střech samostatným vytažením izolačního povlaku pásy přitavením na konstrukce převyšující úroveň střechy, NAIP</t>
  </si>
  <si>
    <t>https://podminky.urs.cz/item/CS_URS_2021_02/712841559</t>
  </si>
  <si>
    <t>75</t>
  </si>
  <si>
    <t>587931165</t>
  </si>
  <si>
    <t>108,45*1,2 'Přepočtené koeficientem množství</t>
  </si>
  <si>
    <t>76</t>
  </si>
  <si>
    <t>998712103</t>
  </si>
  <si>
    <t>Přesun hmot tonážní tonážní pro krytiny povlakové v objektech v přes 12 do 24 m</t>
  </si>
  <si>
    <t>1034427468</t>
  </si>
  <si>
    <t>Přesun hmot pro povlakové krytiny stanovený z hmotnosti přesunovaného materiálu vodorovná dopravní vzdálenost do 50 m v objektech výšky přes 12 do 24 m</t>
  </si>
  <si>
    <t>https://podminky.urs.cz/item/CS_URS_2021_02/998712103</t>
  </si>
  <si>
    <t>77</t>
  </si>
  <si>
    <t>713111111</t>
  </si>
  <si>
    <t>Montáž izolace tepelné vrchem stropů volně kladenými rohožemi, pásy, dílci, deskami</t>
  </si>
  <si>
    <t>397530694</t>
  </si>
  <si>
    <t>Montáž tepelné izolace stropů rohožemi, pásy, dílci, deskami, bloky (izolační materiál ve specifikaci) vrchem bez překrytí lepenkou kladenými volně</t>
  </si>
  <si>
    <t>https://podminky.urs.cz/item/CS_URS_2021_02/713111111</t>
  </si>
  <si>
    <t>316,63+6,4"R04</t>
  </si>
  <si>
    <t>78</t>
  </si>
  <si>
    <t>63151629R</t>
  </si>
  <si>
    <t>deska tepelně izolační minerální plochých střech spodní vrstva 30kPa λ=0,037 tl 180mm</t>
  </si>
  <si>
    <t>-1343111591</t>
  </si>
  <si>
    <t>323,03</t>
  </si>
  <si>
    <t>323,03*1,02 'Přepočtené koeficientem množství</t>
  </si>
  <si>
    <t>79</t>
  </si>
  <si>
    <t>713131141</t>
  </si>
  <si>
    <t>Montáž izolace tepelné stěn a základů lepením celoplošně rohoží, pásů, dílců, desek</t>
  </si>
  <si>
    <t>-393778282</t>
  </si>
  <si>
    <t>Montáž tepelné izolace stěn rohožemi, pásy, deskami, dílci, bloky (izolační materiál ve specifikaci) lepením celoplošně</t>
  </si>
  <si>
    <t>https://podminky.urs.cz/item/CS_URS_2021_02/713131141</t>
  </si>
  <si>
    <t>28376442</t>
  </si>
  <si>
    <t>deska z polystyrénu XPS, hrana rovná a strukturovaný povrch 300kPa tl 80mm</t>
  </si>
  <si>
    <t>292019642</t>
  </si>
  <si>
    <t>https://podminky.urs.cz/item/CS_URS_2021_02/28376442</t>
  </si>
  <si>
    <t>114,2*1,05 'Přepočtené koeficientem množství</t>
  </si>
  <si>
    <t>81</t>
  </si>
  <si>
    <t>713141151</t>
  </si>
  <si>
    <t>Montáž izolace tepelné střech plochých kladené volně 1 vrstva rohoží, pásů, dílců, desek</t>
  </si>
  <si>
    <t>-822442113</t>
  </si>
  <si>
    <t>Montáž tepelné izolace střech plochých rohožemi, pásy, deskami, dílci, bloky (izolační materiál ve specifikaci) kladenými volně jednovrstvá</t>
  </si>
  <si>
    <t>https://podminky.urs.cz/item/CS_URS_2021_02/713141151</t>
  </si>
  <si>
    <t>154,8"světl.</t>
  </si>
  <si>
    <t>25,24"R06</t>
  </si>
  <si>
    <t>82</t>
  </si>
  <si>
    <t>28376519</t>
  </si>
  <si>
    <t>deska izolační PIR s oboustrannou kompozitní fólií s hliníkovou vložkou pro ploché střechy tl.140mm</t>
  </si>
  <si>
    <t>129153138</t>
  </si>
  <si>
    <t>https://podminky.urs.cz/item/CS_URS_2021_02/28376519</t>
  </si>
  <si>
    <t>154,8*1,02 'Přepočtené koeficientem množství</t>
  </si>
  <si>
    <t>83</t>
  </si>
  <si>
    <t>28376520R</t>
  </si>
  <si>
    <t>deska izolační PIR s oboustrannou kompozitní fólií s hliníkovou vložkou pro ploché střechy 1200x2400x180mm</t>
  </si>
  <si>
    <t>-130317670</t>
  </si>
  <si>
    <t>25,24*1,05 'Přepočtené koeficientem množství</t>
  </si>
  <si>
    <t>84</t>
  </si>
  <si>
    <t>713141152</t>
  </si>
  <si>
    <t>Montáž izolace tepelné střech plochých kladené volně 2 vrstvy rohoží, pásů, dílců, desek</t>
  </si>
  <si>
    <t>384805759</t>
  </si>
  <si>
    <t>Montáž tepelné izolace střech plochých rohožemi, pásy, deskami, dílci, bloky (izolační materiál ve specifikaci) kladenými volně dvouvrstvá</t>
  </si>
  <si>
    <t>https://podminky.urs.cz/item/CS_URS_2021_02/713141152</t>
  </si>
  <si>
    <t>292,86</t>
  </si>
  <si>
    <t>95,87-25,07"R03</t>
  </si>
  <si>
    <t>85</t>
  </si>
  <si>
    <t>28376141</t>
  </si>
  <si>
    <t>klín izolační z pěnového polystyrenu EPS 100 spád do 5%</t>
  </si>
  <si>
    <t>-669374453</t>
  </si>
  <si>
    <t>https://podminky.urs.cz/item/CS_URS_2021_02/28376141</t>
  </si>
  <si>
    <t>(49,44+150,12)*0,13"01a</t>
  </si>
  <si>
    <t>93,3*0,07"01b</t>
  </si>
  <si>
    <t>(95,87-25,07)*0,13"R03</t>
  </si>
  <si>
    <t>41,678*1,02 'Přepočtené koeficientem množství</t>
  </si>
  <si>
    <t>86</t>
  </si>
  <si>
    <t>28372316</t>
  </si>
  <si>
    <t>deska EPS 100 pro konstrukce s běžným zatížením λ=0,037 tl 140mm</t>
  </si>
  <si>
    <t>-59809069</t>
  </si>
  <si>
    <t>https://podminky.urs.cz/item/CS_URS_2021_02/28372316</t>
  </si>
  <si>
    <t>49,44+150,12</t>
  </si>
  <si>
    <t>199,56*1,02 'Přepočtené koeficientem množství</t>
  </si>
  <si>
    <t>87</t>
  </si>
  <si>
    <t>28372319</t>
  </si>
  <si>
    <t>deska EPS 100 pro konstrukce s běžným zatížením λ=0,037 tl 160mm</t>
  </si>
  <si>
    <t>1734585288</t>
  </si>
  <si>
    <t>https://podminky.urs.cz/item/CS_URS_2021_02/28372319</t>
  </si>
  <si>
    <t>70,8*1,02 'Přepočtené koeficientem množství</t>
  </si>
  <si>
    <t>88</t>
  </si>
  <si>
    <t>63151495R</t>
  </si>
  <si>
    <t>deska tepelně izolační minerální plochých střech vrchní vrstva 70kPa λ=0,07 tl 30mm</t>
  </si>
  <si>
    <t>-1958233553</t>
  </si>
  <si>
    <t>deska tepelně izolační minerální plochých střech vrchní vrstva 70kPa λ=0,037 tl 30mm</t>
  </si>
  <si>
    <t>154,8*2,04 'Přepočtené koeficientem množství</t>
  </si>
  <si>
    <t>89</t>
  </si>
  <si>
    <t>28376518</t>
  </si>
  <si>
    <t>deska izolační PIR s oboustrannou kompozitní fólií s hliníkovou vložkou pro ploché střechy tl.120mm</t>
  </si>
  <si>
    <t>-1061393661</t>
  </si>
  <si>
    <t>https://podminky.urs.cz/item/CS_URS_2021_02/28376518</t>
  </si>
  <si>
    <t>93,3*1,02 'Přepočtené koeficientem množství</t>
  </si>
  <si>
    <t>90</t>
  </si>
  <si>
    <t>713141396</t>
  </si>
  <si>
    <t>Montáž izolace tepelné stěn v do 1000 mm na atiky a prostupy střechou lepené nízkoexpanzní (PUR) pěnou</t>
  </si>
  <si>
    <t>-1705393749</t>
  </si>
  <si>
    <t>Montáž tepelné izolace střech plochých na konstrukce stěn převyšující úroveň střechy např. atiky, prostupy střešní krytinou do výšky 1 000 mm přilepenými za studena nízkoexpanzní (PUR) pěnou</t>
  </si>
  <si>
    <t>https://podminky.urs.cz/item/CS_URS_2021_02/713141396</t>
  </si>
  <si>
    <t>53,28</t>
  </si>
  <si>
    <t>(25,05+0,3*4)*0,35"DS3</t>
  </si>
  <si>
    <t>3,5*0,2"DS2</t>
  </si>
  <si>
    <t>8,775"R06</t>
  </si>
  <si>
    <t>91</t>
  </si>
  <si>
    <t>28376441</t>
  </si>
  <si>
    <t>deska z polystyrénu XPS, hrana rovná a strukturovaný povrch 300kPa tl 60mm</t>
  </si>
  <si>
    <t>-793859920</t>
  </si>
  <si>
    <t>https://podminky.urs.cz/item/CS_URS_2021_02/28376441</t>
  </si>
  <si>
    <t>11,84*1,02 'Přepočtené koeficientem množství</t>
  </si>
  <si>
    <t>92</t>
  </si>
  <si>
    <t>1886016693</t>
  </si>
  <si>
    <t>Poznámka k položce:_x000d_
s nakašírovanou textilií</t>
  </si>
  <si>
    <t>(2,845+30,76+11,31+8,08+6,205)*0,6"atika 2NP DS1</t>
  </si>
  <si>
    <t>44,708*1,02 'Přepočtené koeficientem množství</t>
  </si>
  <si>
    <t>93</t>
  </si>
  <si>
    <t>28376444</t>
  </si>
  <si>
    <t>deska z polystyrénu XPS, hrana rovná a strukturovaný povrch 300kPa tl 120mm</t>
  </si>
  <si>
    <t>496687430</t>
  </si>
  <si>
    <t>https://podminky.urs.cz/item/CS_URS_2021_02/28376444</t>
  </si>
  <si>
    <t>0,714</t>
  </si>
  <si>
    <t>(5,8+3,6+6,6+3,5)*0,45"R06</t>
  </si>
  <si>
    <t>9,489*1,02 'Přepočtené koeficientem množství</t>
  </si>
  <si>
    <t>94</t>
  </si>
  <si>
    <t>713191132</t>
  </si>
  <si>
    <t>Montáž izolace tepelné podlah, stropů vrchem nebo střech překrytí separační fólií z PE</t>
  </si>
  <si>
    <t>1091160285</t>
  </si>
  <si>
    <t>Montáž tepelné izolace stavebních konstrukcí - doplňky a konstrukční součásti podlah, stropů vrchem nebo střech překrytím fólií separační z PE</t>
  </si>
  <si>
    <t>https://podminky.urs.cz/item/CS_URS_2021_02/713191132</t>
  </si>
  <si>
    <t>95</t>
  </si>
  <si>
    <t>69311080</t>
  </si>
  <si>
    <t>geotextilie netkaná separační, ochranná, filtrační, drenážní PES 200g/m2</t>
  </si>
  <si>
    <t>-1835004867</t>
  </si>
  <si>
    <t>https://podminky.urs.cz/item/CS_URS_2021_02/69311080</t>
  </si>
  <si>
    <t>323,03*1,1655 'Přepočtené koeficientem množství</t>
  </si>
  <si>
    <t>96</t>
  </si>
  <si>
    <t>713191133</t>
  </si>
  <si>
    <t>Montáž izolace tepelné podlah, stropů vrchem nebo střech překrytí fólií s přelepeným spojem</t>
  </si>
  <si>
    <t>332371955</t>
  </si>
  <si>
    <t>Montáž tepelné izolace stavebních konstrukcí - doplňky a konstrukční součásti podlah, stropů vrchem nebo střech překrytím fólií položenou volně s přelepením spojů</t>
  </si>
  <si>
    <t>https://podminky.urs.cz/item/CS_URS_2021_02/713191133</t>
  </si>
  <si>
    <t>97</t>
  </si>
  <si>
    <t>28329012</t>
  </si>
  <si>
    <t>fólie PE vyztužená pro parotěsnou vrstvu (reakce na oheň - třída F) 140g/m2</t>
  </si>
  <si>
    <t>-1176105371</t>
  </si>
  <si>
    <t>https://podminky.urs.cz/item/CS_URS_2021_02/28329012</t>
  </si>
  <si>
    <t>98</t>
  </si>
  <si>
    <t>998713103</t>
  </si>
  <si>
    <t>Přesun hmot tonážní pro izolace tepelné v objektech v přes 12 do 24 m</t>
  </si>
  <si>
    <t>1464456787</t>
  </si>
  <si>
    <t>Přesun hmot pro izolace tepelné stanovený z hmotnosti přesunovaného materiálu vodorovná dopravní vzdálenost do 50 m v objektech výšky přes 12 m do 24 m</t>
  </si>
  <si>
    <t>https://podminky.urs.cz/item/CS_URS_2021_02/998713103</t>
  </si>
  <si>
    <t>721</t>
  </si>
  <si>
    <t>Zdravotechnika - vnitřní kanalizace</t>
  </si>
  <si>
    <t>99</t>
  </si>
  <si>
    <t>721239114</t>
  </si>
  <si>
    <t>Montáž střešního vtoku svislý odtok do DN 160 ostatní typ</t>
  </si>
  <si>
    <t>1597149119</t>
  </si>
  <si>
    <t>Střešní vtoky (vpusti) montáž střešních vtoků ostatních typů se svislým odtokem do DN 160</t>
  </si>
  <si>
    <t>https://podminky.urs.cz/item/CS_URS_2021_02/721239114</t>
  </si>
  <si>
    <t>100</t>
  </si>
  <si>
    <t>56231108</t>
  </si>
  <si>
    <t>vtok střešní svislý s manžetou pro PVC-P hydroizolaci plochých střech DN 160</t>
  </si>
  <si>
    <t>-2146445852</t>
  </si>
  <si>
    <t>https://podminky.urs.cz/item/CS_URS_2021_02/56231108</t>
  </si>
  <si>
    <t>Poznámka k položce:_x000d_
dvoustupňový</t>
  </si>
  <si>
    <t>101</t>
  </si>
  <si>
    <t>998721103</t>
  </si>
  <si>
    <t>Přesun hmot tonážní pro vnitřní kanalizace v objektech v přes 12 do 24 m</t>
  </si>
  <si>
    <t>-1211424299</t>
  </si>
  <si>
    <t>Přesun hmot pro vnitřní kanalizace stanovený z hmotnosti přesunovaného materiálu vodorovná dopravní vzdálenost do 50 m v objektech výšky přes 12 do 24 m</t>
  </si>
  <si>
    <t>https://podminky.urs.cz/item/CS_URS_2021_02/998721103</t>
  </si>
  <si>
    <t>102</t>
  </si>
  <si>
    <t>762332131</t>
  </si>
  <si>
    <t>Montáž vázaných kcí krovů pravidelných z hraněného řeziva průřezové pl do 120 cm2</t>
  </si>
  <si>
    <t>869431679</t>
  </si>
  <si>
    <t>Montáž vázaných konstrukcí krovů střech pultových, sedlových, valbových, stanových čtvercového nebo obdélníkového půdorysu z řeziva hraněného průřezové plochy do 120 cm2</t>
  </si>
  <si>
    <t>https://podminky.urs.cz/item/CS_URS_2021_02/762332131</t>
  </si>
  <si>
    <t>443,06"krokev 4-5</t>
  </si>
  <si>
    <t>157,5"sloupky fas. 4</t>
  </si>
  <si>
    <t>71,4"sl. ostění okna 4</t>
  </si>
  <si>
    <t>9,1+21,7"nadpr. 4</t>
  </si>
  <si>
    <t>49,95"vaznice okap 4</t>
  </si>
  <si>
    <t>45,95"hřeben 5</t>
  </si>
  <si>
    <t>38,35"latě</t>
  </si>
  <si>
    <t>103</t>
  </si>
  <si>
    <t>60512125</t>
  </si>
  <si>
    <t>hranol stavební řezivo průřezu do 120cm2 do dl 6m</t>
  </si>
  <si>
    <t>1646947886</t>
  </si>
  <si>
    <t>https://podminky.urs.cz/item/CS_URS_2021_02/60512125</t>
  </si>
  <si>
    <t>443,06*0,06*0,12"krokev 4-5</t>
  </si>
  <si>
    <t>157,5*0,06*0,12"sloupky fas. 4</t>
  </si>
  <si>
    <t>71,4*0,06*0,12"sl. ostění okna 4</t>
  </si>
  <si>
    <t>(9,1+21,7)*0,06*0,12"nadpr. 4</t>
  </si>
  <si>
    <t>49,95*0,06*0,12"vaznice okap 4</t>
  </si>
  <si>
    <t>45,95*0,04*0,15"hřeben 5</t>
  </si>
  <si>
    <t>38,35*0,04*0,06"latě</t>
  </si>
  <si>
    <t>5,788*1,1 'Přepočtené koeficientem množství</t>
  </si>
  <si>
    <t>104</t>
  </si>
  <si>
    <t>762341026</t>
  </si>
  <si>
    <t>Bednění střech rovných sklon do 60° z desek OSB tl 22 mm na pero a drážku šroubovaných na krokve</t>
  </si>
  <si>
    <t>424504722</t>
  </si>
  <si>
    <t>Bednění a laťování bednění střech rovných sklonu do 60° s vyřezáním otvorů z dřevoštěpkových desek OSB šroubovaných na krokve na pero a drážku, tloušťky desky 22 mm</t>
  </si>
  <si>
    <t>https://podminky.urs.cz/item/CS_URS_2021_02/762341026</t>
  </si>
  <si>
    <t>271,8</t>
  </si>
  <si>
    <t>50,06*7,33+4,14*0,5*3+7,76*0,5"4NP, 5NP</t>
  </si>
  <si>
    <t>105</t>
  </si>
  <si>
    <t>762341027</t>
  </si>
  <si>
    <t>Bednění střech rovných sklon do 60° z desek OSB tl 25 mm na pero a drážku šroubovaných na krokve</t>
  </si>
  <si>
    <t>-545143633</t>
  </si>
  <si>
    <t>Bednění a laťování bednění střech rovných sklonu do 60° s vyřezáním otvorů z dřevoštěpkových desek OSB šroubovaných na krokve na pero a drážku, tloušťky desky 25 mm</t>
  </si>
  <si>
    <t>https://podminky.urs.cz/item/CS_URS_2021_02/762341027</t>
  </si>
  <si>
    <t>106</t>
  </si>
  <si>
    <t>762342441</t>
  </si>
  <si>
    <t>Montáž lišt trojúhelníkových sklonu do 60°</t>
  </si>
  <si>
    <t>-538751521</t>
  </si>
  <si>
    <t>Bednění a laťování montáž lišt trojúhelníkových</t>
  </si>
  <si>
    <t>https://podminky.urs.cz/item/CS_URS_2021_02/762342441</t>
  </si>
  <si>
    <t>(5,8+3,6+6,6+3,5)"R06</t>
  </si>
  <si>
    <t>107</t>
  </si>
  <si>
    <t>60514114</t>
  </si>
  <si>
    <t>řezivo jehličnaté lať impregnovaná dl 4 m</t>
  </si>
  <si>
    <t>895508146</t>
  </si>
  <si>
    <t>https://podminky.urs.cz/item/CS_URS_2021_02/60514114</t>
  </si>
  <si>
    <t>19,5*0,04*0,06</t>
  </si>
  <si>
    <t>108</t>
  </si>
  <si>
    <t>762361132R</t>
  </si>
  <si>
    <t>Konstrukční a vyrovnávací vrstva pod klempířské prvky (atiky) z překližky březové foliované tl. 15 mm</t>
  </si>
  <si>
    <t>1304062657</t>
  </si>
  <si>
    <t>3,5*0,38"DS2</t>
  </si>
  <si>
    <t>(25,05+0,3*4)*0,45"DS3</t>
  </si>
  <si>
    <t>109</t>
  </si>
  <si>
    <t>762361312R</t>
  </si>
  <si>
    <t>Konstrukční a vyrovnávací vrstva pod klempířské prvky (atiky) z překližky březové foliované tl. 21 mm</t>
  </si>
  <si>
    <t>1883049862</t>
  </si>
  <si>
    <t>Konstrukční vrstva pod klempířské prvky pro oplechování horních ploch zdí a nadezdívek (atik) z z překližky březové foliované tl. 21 mm</t>
  </si>
  <si>
    <t>(2,845+30,76+11,31+8,08+6,205)*0,53</t>
  </si>
  <si>
    <t>19,5*0,45"R06</t>
  </si>
  <si>
    <t>110</t>
  </si>
  <si>
    <t>762521104</t>
  </si>
  <si>
    <t>Položení podlahy z hrubých prken na sraz</t>
  </si>
  <si>
    <t>-2047437983</t>
  </si>
  <si>
    <t>Položení podlah nehoblovaných na sraz z prken hrubých</t>
  </si>
  <si>
    <t>https://podminky.urs.cz/item/CS_URS_2021_02/762521104</t>
  </si>
  <si>
    <t>111</t>
  </si>
  <si>
    <t>60515111</t>
  </si>
  <si>
    <t>řezivo jehličnaté boční prkno 20-30mm</t>
  </si>
  <si>
    <t>286405662</t>
  </si>
  <si>
    <t>https://podminky.urs.cz/item/CS_URS_2021_02/60515111</t>
  </si>
  <si>
    <t>323,030*0,025*1,1</t>
  </si>
  <si>
    <t>112</t>
  </si>
  <si>
    <t>998762103</t>
  </si>
  <si>
    <t>Přesun hmot tonážní pro kce tesařské v objektech v přes 12 do 24 m</t>
  </si>
  <si>
    <t>1700599197</t>
  </si>
  <si>
    <t>Přesun hmot pro konstrukce tesařské stanovený z hmotnosti přesunovaného materiálu vodorovná dopravní vzdálenost do 50 m v objektech výšky přes 12 do 24 m</t>
  </si>
  <si>
    <t>https://podminky.urs.cz/item/CS_URS_2021_02/998762103</t>
  </si>
  <si>
    <t>113</t>
  </si>
  <si>
    <t>763131532</t>
  </si>
  <si>
    <t>SDK podhled deska 1xDF 15 bez izolace jednovrstvá spodní kce profil CD+UD</t>
  </si>
  <si>
    <t>-753294008</t>
  </si>
  <si>
    <t>Podhled ze sádrokartonových desek jednovrstvá zavěšená spodní konstrukce z ocelových profilů CD, UD jednoduše opláštěná deskou protipožární DF, tl. 15 mm, bez izolace</t>
  </si>
  <si>
    <t>https://podminky.urs.cz/item/CS_URS_2021_02/763131532</t>
  </si>
  <si>
    <t>16,85"R06</t>
  </si>
  <si>
    <t>114</t>
  </si>
  <si>
    <t>76321123R</t>
  </si>
  <si>
    <t>Sádrovláknitá příčka tl 150 mm profil CW+UW 100 desky 2x12,5 s izolací EI 90 Rw do 64 dB</t>
  </si>
  <si>
    <t>180706677</t>
  </si>
  <si>
    <t>Příčka ze sádrovláknitých desek skladba S07</t>
  </si>
  <si>
    <t>Poznámka k položce:_x000d_
položka skladby 1-6</t>
  </si>
  <si>
    <t>(1,364+1,649+6,396)*4,35</t>
  </si>
  <si>
    <t>(1,78+1,85)*4,3</t>
  </si>
  <si>
    <t>-1,1*5-1,08*5</t>
  </si>
  <si>
    <t>115</t>
  </si>
  <si>
    <t>76321124R</t>
  </si>
  <si>
    <t>Sádrovláknitá příčka skladba S-05a</t>
  </si>
  <si>
    <t>-62199171</t>
  </si>
  <si>
    <t>Poznámka k položce:_x000d_
položky skladby 1-9</t>
  </si>
  <si>
    <t>(5,12*20,91)+(5,12*16,45)"svislé plochy světlíků 2NP</t>
  </si>
  <si>
    <t>(2*3,64)+2*2,76+2*0,13*0,9"špalety</t>
  </si>
  <si>
    <t>0,88*0,5*12"sloupky</t>
  </si>
  <si>
    <t>3,31+14,08+17,27+12,57+14,37+14,36+13,6"stěny 4NP</t>
  </si>
  <si>
    <t>1,79*0,48*14+0,23*14"špalety 4NP</t>
  </si>
  <si>
    <t>1,63*3+2,97"štíty</t>
  </si>
  <si>
    <t>17,35"okap</t>
  </si>
  <si>
    <t>116</t>
  </si>
  <si>
    <t>76321125R</t>
  </si>
  <si>
    <t>Sádrovláknitá příčka skladba S-05b</t>
  </si>
  <si>
    <t>-1504524076</t>
  </si>
  <si>
    <t>(20,9+17,8)*0,3</t>
  </si>
  <si>
    <t>117</t>
  </si>
  <si>
    <t>763732113</t>
  </si>
  <si>
    <t>Montáž střešní konstrukce v do 10 m z příhradových vazníků konstrukční dl do 9 m</t>
  </si>
  <si>
    <t>-1624125560</t>
  </si>
  <si>
    <t>Montáž střešní konstrukce do 10 m výšky římsy z vazníků příhradových, konstrukční délky do 9,0 m</t>
  </si>
  <si>
    <t>https://podminky.urs.cz/item/CS_URS_2021_02/763732113</t>
  </si>
  <si>
    <t>3,715</t>
  </si>
  <si>
    <t>5,16</t>
  </si>
  <si>
    <t>2,19*3</t>
  </si>
  <si>
    <t>118</t>
  </si>
  <si>
    <t>60512200</t>
  </si>
  <si>
    <t>příhradový vazník sedlový sušený neimpregnovaný dl do 9m</t>
  </si>
  <si>
    <t>-373016937</t>
  </si>
  <si>
    <t>https://podminky.urs.cz/item/CS_URS_2021_02/60512200</t>
  </si>
  <si>
    <t>15,445*1,02 'Přepočtené koeficientem množství</t>
  </si>
  <si>
    <t>119</t>
  </si>
  <si>
    <t>998763102</t>
  </si>
  <si>
    <t>Přesun hmot tonážní pro dřevostavby v objektech v přes 12 do 24 m</t>
  </si>
  <si>
    <t>378567031</t>
  </si>
  <si>
    <t>Přesun hmot pro dřevostavby stanovený z hmotnosti přesunovaného materiálu vodorovná dopravní vzdálenost do 50 m v objektech výšky přes 12 do 24 m</t>
  </si>
  <si>
    <t>https://podminky.urs.cz/item/CS_URS_2021_02/998763102</t>
  </si>
  <si>
    <t>120</t>
  </si>
  <si>
    <t>764042419</t>
  </si>
  <si>
    <t>Strukturovaná oddělovací rohož s integrovanou pojistnou hydroizolací jakékoliv rš</t>
  </si>
  <si>
    <t>720597890</t>
  </si>
  <si>
    <t>Strukturovaná odddělovací rohož s integrovanou pojistnou hydroizolací jakékoliv rš</t>
  </si>
  <si>
    <t>https://podminky.urs.cz/item/CS_URS_2021_02/764042419</t>
  </si>
  <si>
    <t>209,59+510,26"světlíky, střechy</t>
  </si>
  <si>
    <t>121</t>
  </si>
  <si>
    <t>764121405</t>
  </si>
  <si>
    <t>Krytina střechy rovné drážkováním ze svitků z Al plechu rš 500 mm sklonu přes 60°</t>
  </si>
  <si>
    <t>-652091693</t>
  </si>
  <si>
    <t>Krytina z hliníkového plechu s úpravou u okapů, prostupů a výčnělků střechy rovné drážkováním ze svitků rš 500 mm, sklon střechy přes 60°</t>
  </si>
  <si>
    <t>https://podminky.urs.cz/item/CS_URS_2021_02/764121405</t>
  </si>
  <si>
    <t>Poznámka k položce:_x000d_
S-05a</t>
  </si>
  <si>
    <t>122</t>
  </si>
  <si>
    <t>764221406</t>
  </si>
  <si>
    <t>Oplechování větraného hřebene s větrací mřížkou z Al plechu rš 500 mm</t>
  </si>
  <si>
    <t>1720654645</t>
  </si>
  <si>
    <t>Oplechování střešních prvků z hliníkového plechu hřebene větraného, včetně větrací mřížky rš 500 mm</t>
  </si>
  <si>
    <t>https://podminky.urs.cz/item/CS_URS_2021_02/764221406</t>
  </si>
  <si>
    <t>Poznámka k položce:_x000d_
KAL09</t>
  </si>
  <si>
    <t>123</t>
  </si>
  <si>
    <t>764221436</t>
  </si>
  <si>
    <t>Oplechování větraného nároží s větrací mřížkou z Al plechu rš 500 mm</t>
  </si>
  <si>
    <t>-267554519</t>
  </si>
  <si>
    <t>Oplechování střešních prvků z hliníkového plechu nároží větraného, včetně větrací mřížky rš 500 mm</t>
  </si>
  <si>
    <t>https://podminky.urs.cz/item/CS_URS_2021_02/764221436</t>
  </si>
  <si>
    <t>Poznámka k položce:_x000d_
KAL08</t>
  </si>
  <si>
    <t>124</t>
  </si>
  <si>
    <t>764221466</t>
  </si>
  <si>
    <t>Oplechování úžlabí z Al plechu rš 500 mm</t>
  </si>
  <si>
    <t>57550269</t>
  </si>
  <si>
    <t>Oplechování střešních prvků z hliníkového plechu úžlabí rš 500 mm</t>
  </si>
  <si>
    <t>https://podminky.urs.cz/item/CS_URS_2021_02/764221466</t>
  </si>
  <si>
    <t>Poznámka k položce:_x000d_
KAL07</t>
  </si>
  <si>
    <t>125</t>
  </si>
  <si>
    <t>764222435</t>
  </si>
  <si>
    <t>Oplechování rovné okapové hrany z Al plechu rš 400 mm</t>
  </si>
  <si>
    <t>784147898</t>
  </si>
  <si>
    <t>Oplechování střešních prvků z hliníkového plechu okapu okapovým plechem střechy rovné rš 400 mm</t>
  </si>
  <si>
    <t>https://podminky.urs.cz/item/CS_URS_2021_02/764222435</t>
  </si>
  <si>
    <t>Poznámka k položce:_x000d_
KAL10</t>
  </si>
  <si>
    <t>126</t>
  </si>
  <si>
    <t>764225408</t>
  </si>
  <si>
    <t>Oplechování horních ploch a nadezdívek (atik) bez rohů z Al plechu celoplošně lepené rš 750 mm</t>
  </si>
  <si>
    <t>-1659545323</t>
  </si>
  <si>
    <t>Oplechování horních ploch zdí a nadezdívek (atik) z hliníkového plechu celoplošně lepené rš 750 mm</t>
  </si>
  <si>
    <t>https://podminky.urs.cz/item/CS_URS_2021_02/764225408</t>
  </si>
  <si>
    <t>Poznámka k položce:_x000d_
KAL11</t>
  </si>
  <si>
    <t>127</t>
  </si>
  <si>
    <t>764226443</t>
  </si>
  <si>
    <t>Oplechování parapetů rovných celoplošně lepené z Al plechu rš 250 mm</t>
  </si>
  <si>
    <t>2129092184</t>
  </si>
  <si>
    <t>Oplechování parapetů z hliníkového plechu rovných celoplošně lepené, bez rohů rš 250 mm</t>
  </si>
  <si>
    <t>https://podminky.urs.cz/item/CS_URS_2021_02/764226443</t>
  </si>
  <si>
    <t>Poznámka k položce:_x000d_
KAL04</t>
  </si>
  <si>
    <t>128</t>
  </si>
  <si>
    <t>764226444</t>
  </si>
  <si>
    <t>Oplechování parapetů rovných celoplošně lepené z Al plechu rš 330 mm</t>
  </si>
  <si>
    <t>781887912</t>
  </si>
  <si>
    <t>Oplechování parapetů z hliníkového plechu rovných celoplošně lepené, bez rohů rš 330 mm</t>
  </si>
  <si>
    <t>https://podminky.urs.cz/item/CS_URS_2021_02/764226444</t>
  </si>
  <si>
    <t>Poznámka k položce:_x000d_
KAL01, 03</t>
  </si>
  <si>
    <t>129</t>
  </si>
  <si>
    <t>764226445</t>
  </si>
  <si>
    <t>Oplechování parapetů rovných celoplošně lepené z Al plechu rš 400 mm</t>
  </si>
  <si>
    <t>-164687443</t>
  </si>
  <si>
    <t>Oplechování parapetů z hliníkového plechu rovných celoplošně lepené, bez rohů rš 400 mm</t>
  </si>
  <si>
    <t>https://podminky.urs.cz/item/CS_URS_2021_02/764226445</t>
  </si>
  <si>
    <t>Poznámka k položce:_x000d_
KAL02</t>
  </si>
  <si>
    <t>130</t>
  </si>
  <si>
    <t>76432140R</t>
  </si>
  <si>
    <t xml:space="preserve">Lemování zdí z hliníkového plechu boční  - dilatace</t>
  </si>
  <si>
    <t>480856875</t>
  </si>
  <si>
    <t>Lemování zdí z hliníkového plechu boční - dilatace</t>
  </si>
  <si>
    <t>Poznámka k položce:_x000d_
KAL12</t>
  </si>
  <si>
    <t>131</t>
  </si>
  <si>
    <t>764521414</t>
  </si>
  <si>
    <t>Žlab podokapní hranatý z Al plechu rš 330 mm</t>
  </si>
  <si>
    <t>1767362212</t>
  </si>
  <si>
    <t>Žlab podokapní z hliníkového plechu včetně háků a čel hranatý rš 330 mm</t>
  </si>
  <si>
    <t>https://podminky.urs.cz/item/CS_URS_2021_02/764521414</t>
  </si>
  <si>
    <t>Poznámka k položce:_x000d_
KAL05</t>
  </si>
  <si>
    <t>132</t>
  </si>
  <si>
    <t>764528402</t>
  </si>
  <si>
    <t>Svody hranaté včetně objímek, kolen, odskoků z Al plechu o straně 100 mm</t>
  </si>
  <si>
    <t>-650972359</t>
  </si>
  <si>
    <t>Svod z hliníkového plechu včetně objímek, kolen a odskoků hranatý, o straně 100 mm</t>
  </si>
  <si>
    <t>https://podminky.urs.cz/item/CS_URS_2021_02/764528402</t>
  </si>
  <si>
    <t>Poznámka k položce:_x000d_
KAL06</t>
  </si>
  <si>
    <t>133</t>
  </si>
  <si>
    <t>998764103</t>
  </si>
  <si>
    <t>Přesun hmot tonážní pro konstrukce klempířské v objektech v přes 12 do 24 m</t>
  </si>
  <si>
    <t>1932141302</t>
  </si>
  <si>
    <t>Přesun hmot pro konstrukce klempířské stanovený z hmotnosti přesunovaného materiálu vodorovná dopravní vzdálenost do 50 m v objektech výšky přes 12 do 24 m</t>
  </si>
  <si>
    <t>https://podminky.urs.cz/item/CS_URS_2021_02/998764103</t>
  </si>
  <si>
    <t>766</t>
  </si>
  <si>
    <t>Konstrukce truhlářské</t>
  </si>
  <si>
    <t>134</t>
  </si>
  <si>
    <t>766622132</t>
  </si>
  <si>
    <t>Montáž plastových oken plochy přes 1 m2 otevíravých v do 2,5 m s rámem do zdiva</t>
  </si>
  <si>
    <t>1310529858</t>
  </si>
  <si>
    <t>Montáž oken plastových včetně montáže rámu plochy přes 1 m2 otevíravých do zdiva, výšky přes 1,5 do 2,5 m</t>
  </si>
  <si>
    <t>https://podminky.urs.cz/item/CS_URS_2021_02/766622132</t>
  </si>
  <si>
    <t>0,65*1,235*23"O03</t>
  </si>
  <si>
    <t>1,55*1,85"O09</t>
  </si>
  <si>
    <t>1,55*1,575*2"O013</t>
  </si>
  <si>
    <t>1,55*1,85"O20</t>
  </si>
  <si>
    <t>135</t>
  </si>
  <si>
    <t>611R01</t>
  </si>
  <si>
    <t>586945762</t>
  </si>
  <si>
    <t>Okno plastové komplet dle specifikace O03/L</t>
  </si>
  <si>
    <t>136</t>
  </si>
  <si>
    <t>611R02</t>
  </si>
  <si>
    <t>1889605763</t>
  </si>
  <si>
    <t>Okno plastové komplet dle specifikace O09</t>
  </si>
  <si>
    <t>137</t>
  </si>
  <si>
    <t>611R03</t>
  </si>
  <si>
    <t>1287965792</t>
  </si>
  <si>
    <t>Okno plastové komplet dle specifikace O013</t>
  </si>
  <si>
    <t>138</t>
  </si>
  <si>
    <t>611R04</t>
  </si>
  <si>
    <t>-468228546</t>
  </si>
  <si>
    <t>Okno plastové komplet dle specifikace O20</t>
  </si>
  <si>
    <t>139</t>
  </si>
  <si>
    <t>766681114</t>
  </si>
  <si>
    <t>Montáž zárubní rámových pro dveře jednokřídlové š do 900 mm</t>
  </si>
  <si>
    <t>597461195</t>
  </si>
  <si>
    <t>Montáž zárubní dřevěných, plastových nebo z lamina rámových, pro dveře jednokřídlové, šířky do 900 mm</t>
  </si>
  <si>
    <t>https://podminky.urs.cz/item/CS_URS_2021_02/766681114</t>
  </si>
  <si>
    <t>140</t>
  </si>
  <si>
    <t>611001R7</t>
  </si>
  <si>
    <t>Dveře dle specifikace D06/P</t>
  </si>
  <si>
    <t>-2083950119</t>
  </si>
  <si>
    <t>141</t>
  </si>
  <si>
    <t>998766103</t>
  </si>
  <si>
    <t>Přesun hmot tonážní pro kce truhlářské v objektech v přes 12 do 24 m</t>
  </si>
  <si>
    <t>-541926156</t>
  </si>
  <si>
    <t>Přesun hmot pro konstrukce truhlářské stanovený z hmotnosti přesunovaného materiálu vodorovná dopravní vzdálenost do 50 m v objektech výšky přes 12 do 24 m</t>
  </si>
  <si>
    <t>https://podminky.urs.cz/item/CS_URS_2021_02/998766103</t>
  </si>
  <si>
    <t>142</t>
  </si>
  <si>
    <t>767113110</t>
  </si>
  <si>
    <t>Montáž stěn pro zasklení z Al profilů pl do 6 m2</t>
  </si>
  <si>
    <t>1667552795</t>
  </si>
  <si>
    <t>Montáž stěn a příček pro zasklení z hliníkových profilů, plochy jednotlivých stěn do 6 m2</t>
  </si>
  <si>
    <t>https://podminky.urs.cz/item/CS_URS_2021_02/767113110</t>
  </si>
  <si>
    <t>1,35*2,4*2</t>
  </si>
  <si>
    <t>1,55*2,9</t>
  </si>
  <si>
    <t>1,748+3,2</t>
  </si>
  <si>
    <t>1,85*2,9</t>
  </si>
  <si>
    <t>143</t>
  </si>
  <si>
    <t>611001R1</t>
  </si>
  <si>
    <t>stěna dle specifikace D01A/L</t>
  </si>
  <si>
    <t>-1848875768</t>
  </si>
  <si>
    <t>144</t>
  </si>
  <si>
    <t>611001R2</t>
  </si>
  <si>
    <t>stěna dle specifikace D01C/P</t>
  </si>
  <si>
    <t>1253924885</t>
  </si>
  <si>
    <t>145</t>
  </si>
  <si>
    <t>611001R3</t>
  </si>
  <si>
    <t>stěna dle specifikace D02</t>
  </si>
  <si>
    <t>1974595237</t>
  </si>
  <si>
    <t>146</t>
  </si>
  <si>
    <t>611001R4</t>
  </si>
  <si>
    <t>stěna dle specifikace D03/P</t>
  </si>
  <si>
    <t>1641440293</t>
  </si>
  <si>
    <t>147</t>
  </si>
  <si>
    <t>61101R5</t>
  </si>
  <si>
    <t>stěna dle specifikace D04</t>
  </si>
  <si>
    <t>655187674</t>
  </si>
  <si>
    <t>148</t>
  </si>
  <si>
    <t>611001R6</t>
  </si>
  <si>
    <t>stěna dle specifikace D06</t>
  </si>
  <si>
    <t>-854325025</t>
  </si>
  <si>
    <t>149</t>
  </si>
  <si>
    <t>767391112</t>
  </si>
  <si>
    <t>Montáž krytiny z tvarovaných plechů šroubováním</t>
  </si>
  <si>
    <t>1884082717</t>
  </si>
  <si>
    <t>Montáž krytiny z tvarovaných plechů trapézových nebo vlnitých, uchyceným šroubováním</t>
  </si>
  <si>
    <t>https://podminky.urs.cz/item/CS_URS_2021_02/767391112</t>
  </si>
  <si>
    <t>20,91*4</t>
  </si>
  <si>
    <t>17,79*4</t>
  </si>
  <si>
    <t>150</t>
  </si>
  <si>
    <t>15484142</t>
  </si>
  <si>
    <t>plech trapézový 55/235 940 Pz tl 1,00mm</t>
  </si>
  <si>
    <t>-2067237273</t>
  </si>
  <si>
    <t>https://podminky.urs.cz/item/CS_URS_2021_02/15484142</t>
  </si>
  <si>
    <t>154,8*1,1 'Přepočtené koeficientem množství</t>
  </si>
  <si>
    <t>151</t>
  </si>
  <si>
    <t>767610124</t>
  </si>
  <si>
    <t>Montáž oken kovových jednoduchých otevíravých do panelů nebo ocelové konstrukce pl přes 2,5 m2</t>
  </si>
  <si>
    <t>-153761612</t>
  </si>
  <si>
    <t>Montáž oken jednoduchých z hliníkových nebo ocelových profilů na polyuretanovou pěnu otevíravých do celostěnových panelů nebo ocelové konstrukce, plochy přes 2,5 m2</t>
  </si>
  <si>
    <t>https://podminky.urs.cz/item/CS_URS_2021_02/767610124</t>
  </si>
  <si>
    <t>14,9*1</t>
  </si>
  <si>
    <t>19,4*1</t>
  </si>
  <si>
    <t>152</t>
  </si>
  <si>
    <t>311001R11</t>
  </si>
  <si>
    <t>zasklení světlíku O11</t>
  </si>
  <si>
    <t>-1409653284</t>
  </si>
  <si>
    <t>153</t>
  </si>
  <si>
    <t>311001R12</t>
  </si>
  <si>
    <t>zasklení světlíku O12</t>
  </si>
  <si>
    <t>-833480762</t>
  </si>
  <si>
    <t>154</t>
  </si>
  <si>
    <t>767610128</t>
  </si>
  <si>
    <t>Montáž oken kovových jednoduchých otevíravých do zdiva pl přes 2,5 m2</t>
  </si>
  <si>
    <t>1573493224</t>
  </si>
  <si>
    <t>Montáž oken jednoduchých z hliníkových nebo ocelových profilů na polyuretanovou pěnu otevíravých do zdiva, plochy přes 2,5 m2</t>
  </si>
  <si>
    <t>https://podminky.urs.cz/item/CS_URS_2021_02/767610128</t>
  </si>
  <si>
    <t>2,15*3,325*20"O01</t>
  </si>
  <si>
    <t>1,55*2,325*5"O02</t>
  </si>
  <si>
    <t>1,55*1,575"O04</t>
  </si>
  <si>
    <t>0,8*2,325*2"O05</t>
  </si>
  <si>
    <t>1,55*2,325*8"O06</t>
  </si>
  <si>
    <t>1,55*3,05*2"O07</t>
  </si>
  <si>
    <t>0,8*2,325*2"O08</t>
  </si>
  <si>
    <t>1,55*1,86*14"O14</t>
  </si>
  <si>
    <t>1,55*2,77*4"O15</t>
  </si>
  <si>
    <t>0,8*1,85*4"O16</t>
  </si>
  <si>
    <t>1,55*2,72*2"O17</t>
  </si>
  <si>
    <t xml:space="preserve">1,55*1,85*13"O18, O19, </t>
  </si>
  <si>
    <t>1,1*5*2"O10</t>
  </si>
  <si>
    <t>2,15*2,325"O21</t>
  </si>
  <si>
    <t>2,15*2,325"O22</t>
  </si>
  <si>
    <t>1,55*1,5*2"O23</t>
  </si>
  <si>
    <t>1,55*1,85"O24</t>
  </si>
  <si>
    <t>155</t>
  </si>
  <si>
    <t>553R01</t>
  </si>
  <si>
    <t>1324322070</t>
  </si>
  <si>
    <t>Okno hliníkové komplet dle specifikace O01</t>
  </si>
  <si>
    <t>156</t>
  </si>
  <si>
    <t>553R02</t>
  </si>
  <si>
    <t>-394931403</t>
  </si>
  <si>
    <t>Okno hliníkové komplet dle specifikace O02</t>
  </si>
  <si>
    <t>157</t>
  </si>
  <si>
    <t>553R04</t>
  </si>
  <si>
    <t>1279627942</t>
  </si>
  <si>
    <t>Okno hliníkové komplet dle specifikace O04</t>
  </si>
  <si>
    <t>158</t>
  </si>
  <si>
    <t>553R05</t>
  </si>
  <si>
    <t>-1060923756</t>
  </si>
  <si>
    <t>Okno hliníkové komplet dle specifikace O05</t>
  </si>
  <si>
    <t>159</t>
  </si>
  <si>
    <t>553R06</t>
  </si>
  <si>
    <t>-845132117</t>
  </si>
  <si>
    <t>Okno hliníkové komplet dle specifikace O06</t>
  </si>
  <si>
    <t>160</t>
  </si>
  <si>
    <t>553R07</t>
  </si>
  <si>
    <t>1234236463</t>
  </si>
  <si>
    <t>Okno hliníkové komplet dle specifikace O07</t>
  </si>
  <si>
    <t>161</t>
  </si>
  <si>
    <t>553R08</t>
  </si>
  <si>
    <t>-772012391</t>
  </si>
  <si>
    <t>Okno hliníkové komplet dle specifikace O08</t>
  </si>
  <si>
    <t>162</t>
  </si>
  <si>
    <t>553R09</t>
  </si>
  <si>
    <t>-310157858</t>
  </si>
  <si>
    <t>Okno hliníkové komplet dle specifikace O09</t>
  </si>
  <si>
    <t>163</t>
  </si>
  <si>
    <t>553R13</t>
  </si>
  <si>
    <t>-159016044</t>
  </si>
  <si>
    <t>Okno hliníkové komplet dle specifikace O13</t>
  </si>
  <si>
    <t>164</t>
  </si>
  <si>
    <t>553R14</t>
  </si>
  <si>
    <t>-1357242725</t>
  </si>
  <si>
    <t>Okno hliníkové komplet dle specifikace O14</t>
  </si>
  <si>
    <t>165</t>
  </si>
  <si>
    <t>553R15</t>
  </si>
  <si>
    <t>-1983012168</t>
  </si>
  <si>
    <t>Okno hliníkové komplet dle specifikace O15</t>
  </si>
  <si>
    <t>166</t>
  </si>
  <si>
    <t>553R16</t>
  </si>
  <si>
    <t>-2061316159</t>
  </si>
  <si>
    <t>Okno hliníkové komplet dle specifikace O16</t>
  </si>
  <si>
    <t>167</t>
  </si>
  <si>
    <t>553R17</t>
  </si>
  <si>
    <t>-1320332759</t>
  </si>
  <si>
    <t>Okno hliníkové komplet dle specifikace O17</t>
  </si>
  <si>
    <t>168</t>
  </si>
  <si>
    <t>553R18</t>
  </si>
  <si>
    <t>1468929940</t>
  </si>
  <si>
    <t>Okno hliníkové komplet dle specifikace O18</t>
  </si>
  <si>
    <t>169</t>
  </si>
  <si>
    <t>553R19</t>
  </si>
  <si>
    <t>1908214763</t>
  </si>
  <si>
    <t>Okno hliníkové komplet dle specifikace O19</t>
  </si>
  <si>
    <t>170</t>
  </si>
  <si>
    <t>553R20</t>
  </si>
  <si>
    <t>1397704900</t>
  </si>
  <si>
    <t>Okno hliníkové komplet dle specifikace O20</t>
  </si>
  <si>
    <t>171</t>
  </si>
  <si>
    <t>553R10</t>
  </si>
  <si>
    <t>1841759220</t>
  </si>
  <si>
    <t>Okno hliníkové komplet dle specifikace O10</t>
  </si>
  <si>
    <t>172</t>
  </si>
  <si>
    <t>553R21</t>
  </si>
  <si>
    <t>-270623277</t>
  </si>
  <si>
    <t>Okno hliníkové komplet dle specifikace O21</t>
  </si>
  <si>
    <t>173</t>
  </si>
  <si>
    <t>553R22</t>
  </si>
  <si>
    <t>-804955680</t>
  </si>
  <si>
    <t>Okno hliníkové komplet dle specifikace O22</t>
  </si>
  <si>
    <t>174</t>
  </si>
  <si>
    <t>553R23</t>
  </si>
  <si>
    <t>-909368747</t>
  </si>
  <si>
    <t>Okno hliníkové komplet dle specifikace O23</t>
  </si>
  <si>
    <t>175</t>
  </si>
  <si>
    <t>553R24</t>
  </si>
  <si>
    <t>1341091234</t>
  </si>
  <si>
    <t>Okno hliníkové komplet dle specifikace O24</t>
  </si>
  <si>
    <t>176</t>
  </si>
  <si>
    <t>767641711</t>
  </si>
  <si>
    <t>Montáž turniketu průměr do 3 m v do 2,2 m</t>
  </si>
  <si>
    <t>-1042912087</t>
  </si>
  <si>
    <t>Montáž automatických dveří turniketu, výšky do 2200 mm, průměru do 3000 mm</t>
  </si>
  <si>
    <t>https://podminky.urs.cz/item/CS_URS_2021_02/767641711</t>
  </si>
  <si>
    <t>55329139</t>
  </si>
  <si>
    <t>dveře automatické turniketové, rám Al profily zasklení jednoduché bezpečnostní, 4křídlé D 3000mm</t>
  </si>
  <si>
    <t>-1055461636</t>
  </si>
  <si>
    <t>https://podminky.urs.cz/item/CS_URS_2021_02/55329139</t>
  </si>
  <si>
    <t>Poznámka k položce:_x000d_
dle specifikace D01B/P</t>
  </si>
  <si>
    <t>178</t>
  </si>
  <si>
    <t>767651113</t>
  </si>
  <si>
    <t>Montáž vrat garážových sekčních zajížděcích pod strop pl přes 9 do 13 m2</t>
  </si>
  <si>
    <t>1389067630</t>
  </si>
  <si>
    <t>Montáž vrat garážových nebo průmyslových sekčních zajížděcích pod strop, plochy přes 9 do 13 m2</t>
  </si>
  <si>
    <t>https://podminky.urs.cz/item/CS_URS_2021_02/767651113</t>
  </si>
  <si>
    <t>179</t>
  </si>
  <si>
    <t>611001R8</t>
  </si>
  <si>
    <t>vrata dle specifikace SV</t>
  </si>
  <si>
    <t>-571990890</t>
  </si>
  <si>
    <t>180</t>
  </si>
  <si>
    <t>767881112</t>
  </si>
  <si>
    <t>Montáž bodů záchytného systému do železobetonu chemickou kotvou</t>
  </si>
  <si>
    <t>385780312</t>
  </si>
  <si>
    <t>Montáž záchytného systému proti pádu bodů samostatných nebo v systému s poddajným kotvícím vedením do železobetonu chemickou kotvou</t>
  </si>
  <si>
    <t>https://podminky.urs.cz/item/CS_URS_2021_02/767881112</t>
  </si>
  <si>
    <t>27+28</t>
  </si>
  <si>
    <t>181</t>
  </si>
  <si>
    <t>70921330R</t>
  </si>
  <si>
    <t xml:space="preserve">kotvicí bod pro betonové konstrukce pomocí rozpěrné kotvy nebo chemické kotvy </t>
  </si>
  <si>
    <t>655993323</t>
  </si>
  <si>
    <t xml:space="preserve">Poznámka k položce:_x000d_
CERTIFIKOVANÝ KOTEVNÍ BOD BEZPEČNOSTNÍHO ZÁCHYTNÉHO SYSTÉMU_x000d_
OCEL, ŽÁROVÝ POZINK. KOTVENÝ NA CHEMICKÉ KOTVY DO ŽB STROPNÍ DESKY_x000d_
DL. 800mm NAD STROPNÍ DESKOU, OKO 26mm_x000d_
PROSTUPY STŘEŠNÍ KRYTINOU BUDOU OPRACOVÁNY PLASTOVÝMI_x000d_
TVAROVKAMI, STAŽNÝMI NEREZOVOU OBJÍMKOU A UTĚSNĚNY PU TMELEM_x000d_
</t>
  </si>
  <si>
    <t>182</t>
  </si>
  <si>
    <t>767995115</t>
  </si>
  <si>
    <t>Montáž atypických zámečnických konstrukcí hm přes 50 do 100 kg</t>
  </si>
  <si>
    <t>1978626536</t>
  </si>
  <si>
    <t>Montáž ostatních atypických zámečnických konstrukcí hmotnosti přes 50 do 100 kg</t>
  </si>
  <si>
    <t>https://podminky.urs.cz/item/CS_URS_2021_02/767995115</t>
  </si>
  <si>
    <t>2376,56"ocel pro světlíky</t>
  </si>
  <si>
    <t>183</t>
  </si>
  <si>
    <t>654987R</t>
  </si>
  <si>
    <t>OK obvodové stěny pro světlíky výkres D.1.1.b)Z01</t>
  </si>
  <si>
    <t>1178741741</t>
  </si>
  <si>
    <t>184</t>
  </si>
  <si>
    <t>768001R</t>
  </si>
  <si>
    <t>Označení budovy - státní znak dle PD</t>
  </si>
  <si>
    <t>1370644687</t>
  </si>
  <si>
    <t>Poznámka k položce:_x000d_
včetně kotvení do fasády</t>
  </si>
  <si>
    <t>185</t>
  </si>
  <si>
    <t>768002R</t>
  </si>
  <si>
    <t>Označení budovy - nápis dle PD</t>
  </si>
  <si>
    <t>-1280331662</t>
  </si>
  <si>
    <t>Poznámka k položce:_x000d_
včetně kotvení</t>
  </si>
  <si>
    <t>186</t>
  </si>
  <si>
    <t>998767103</t>
  </si>
  <si>
    <t>Přesun hmot tonážní pro zámečnické konstrukce v objektech v přes 12 do 24 m</t>
  </si>
  <si>
    <t>194210333</t>
  </si>
  <si>
    <t>Přesun hmot pro zámečnické konstrukce stanovený z hmotnosti přesunovaného materiálu vodorovná dopravní vzdálenost do 50 m v objektech výšky přes 12 do 24 m</t>
  </si>
  <si>
    <t>https://podminky.urs.cz/item/CS_URS_2021_02/998767103</t>
  </si>
  <si>
    <t>783</t>
  </si>
  <si>
    <t>Dokončovací práce - nátěry</t>
  </si>
  <si>
    <t>187</t>
  </si>
  <si>
    <t>783315101</t>
  </si>
  <si>
    <t>Mezinátěr jednonásobný syntetický standardní zámečnických konstrukcí</t>
  </si>
  <si>
    <t>1604706729</t>
  </si>
  <si>
    <t>Mezinátěr zámečnických konstrukcí jednonásobný syntetický standardní</t>
  </si>
  <si>
    <t>https://podminky.urs.cz/item/CS_URS_2021_02/783315101</t>
  </si>
  <si>
    <t>56,4*0,15"stěna schodiště</t>
  </si>
  <si>
    <t>188</t>
  </si>
  <si>
    <t>783317101</t>
  </si>
  <si>
    <t>Krycí jednonásobný syntetický standardní nátěr zámečnických konstrukcí</t>
  </si>
  <si>
    <t>-1523255546</t>
  </si>
  <si>
    <t>Krycí nátěr (email) zámečnických konstrukcí jednonásobný syntetický standardní</t>
  </si>
  <si>
    <t>https://podminky.urs.cz/item/CS_URS_2021_02/783317101</t>
  </si>
  <si>
    <t>189</t>
  </si>
  <si>
    <t>783823133</t>
  </si>
  <si>
    <t>Penetrační silikátový nátěr hladkých, tenkovrstvých zrnitých nebo štukových omítek</t>
  </si>
  <si>
    <t>-242178877</t>
  </si>
  <si>
    <t>Penetrační nátěr omítek hladkých omítek hladkých, zrnitých tenkovrstvých nebo štukových stupně členitosti 1 a 2 silikátový</t>
  </si>
  <si>
    <t>https://podminky.urs.cz/item/CS_URS_2021_02/783823133</t>
  </si>
  <si>
    <t>190</t>
  </si>
  <si>
    <t>783827123</t>
  </si>
  <si>
    <t>Krycí jednonásobný silikátový nátěr omítek stupně členitosti 1 a 2</t>
  </si>
  <si>
    <t>-991755505</t>
  </si>
  <si>
    <t>Krycí (ochranný ) nátěr omítek jednonásobný hladkých omítek hladkých, zrnitých tenkovrstvých nebo štukových stupně členitosti 1 a 2 silikátový</t>
  </si>
  <si>
    <t>https://podminky.urs.cz/item/CS_URS_2021_02/783827123</t>
  </si>
  <si>
    <t>786</t>
  </si>
  <si>
    <t>Dokončovací práce - čalounické úpravy</t>
  </si>
  <si>
    <t>191</t>
  </si>
  <si>
    <t>786623011</t>
  </si>
  <si>
    <t>Montáž venkovní žaluzie ovládané motorem upevněné na rám okna nebo do žaluziové schránky pl do 4 m2</t>
  </si>
  <si>
    <t>-25672548</t>
  </si>
  <si>
    <t>Montáž venkovních žaluzií do okenního nebo dveřního otvoru, ovládaných motorem, upevněných na rám nebo do žaluziově schránky, plochy do 4 m2</t>
  </si>
  <si>
    <t>https://podminky.urs.cz/item/CS_URS_2021_02/786623011</t>
  </si>
  <si>
    <t>192</t>
  </si>
  <si>
    <t>55342525</t>
  </si>
  <si>
    <t>žaluzie Z-90 ovládaná základním motorem včetně příslušenství plochy do 2,0m2</t>
  </si>
  <si>
    <t>356442949</t>
  </si>
  <si>
    <t>https://podminky.urs.cz/item/CS_URS_2021_02/55342525</t>
  </si>
  <si>
    <t>03 - FVE</t>
  </si>
  <si>
    <t xml:space="preserve"> </t>
  </si>
  <si>
    <t>D1 - Technologie FVE</t>
  </si>
  <si>
    <t>D2 - Elektroinstalace</t>
  </si>
  <si>
    <t>D3 - Ostatní</t>
  </si>
  <si>
    <t>D1</t>
  </si>
  <si>
    <t>Technologie FVE</t>
  </si>
  <si>
    <t>Pol1</t>
  </si>
  <si>
    <t>FV panely monokrystalické 360 Wp</t>
  </si>
  <si>
    <t>ks</t>
  </si>
  <si>
    <t>Pol2</t>
  </si>
  <si>
    <t>Konstrukce pro rovné střechy - sklon 15°</t>
  </si>
  <si>
    <t>Pol3</t>
  </si>
  <si>
    <t>Zátěž - betonová dlaždice 30x30 cm (6 ks/panel)</t>
  </si>
  <si>
    <t>Pol4</t>
  </si>
  <si>
    <t>Střídač 27,6 kW</t>
  </si>
  <si>
    <t>Pol5</t>
  </si>
  <si>
    <t>Výkonový optimizér 730 W</t>
  </si>
  <si>
    <t>Pol6</t>
  </si>
  <si>
    <t>FV regulátor pro ohřev vody - 3 kW</t>
  </si>
  <si>
    <t>Pol7</t>
  </si>
  <si>
    <t>Modbus meter</t>
  </si>
  <si>
    <t>Pol8</t>
  </si>
  <si>
    <t>Průvlekový transformátor k el.měru</t>
  </si>
  <si>
    <t>Pol9</t>
  </si>
  <si>
    <t>Komunikační modul Zigbee</t>
  </si>
  <si>
    <t>Pol10</t>
  </si>
  <si>
    <t>Topná spirála 3f, 9 kW, 6/4 závit</t>
  </si>
  <si>
    <t>D2</t>
  </si>
  <si>
    <t>Elektroinstalace</t>
  </si>
  <si>
    <t>Pol11</t>
  </si>
  <si>
    <t>AC/DC rozvaděč vč. jištění a přepěť. ochran</t>
  </si>
  <si>
    <t>Pol12</t>
  </si>
  <si>
    <t>Solární kabel 6 mm2</t>
  </si>
  <si>
    <t>Pol13</t>
  </si>
  <si>
    <t>Konektor MC4 - pár</t>
  </si>
  <si>
    <t>Pol14</t>
  </si>
  <si>
    <t>Trubka pevná hliníková Al 32, 1250N</t>
  </si>
  <si>
    <t>Pol15</t>
  </si>
  <si>
    <t>Koleno k trubce Al 32</t>
  </si>
  <si>
    <t>Pol16</t>
  </si>
  <si>
    <t>Spojky k trubce Al 32</t>
  </si>
  <si>
    <t>Pol17</t>
  </si>
  <si>
    <t>Podpěra beton-plast</t>
  </si>
  <si>
    <t>Pol18</t>
  </si>
  <si>
    <t>Trubka ohebná UV odolná 32</t>
  </si>
  <si>
    <t>Pol19</t>
  </si>
  <si>
    <t>Lišta elektroinstalační 80x40</t>
  </si>
  <si>
    <t>Pol20</t>
  </si>
  <si>
    <t>Střešní kabelový prostup - protipožární</t>
  </si>
  <si>
    <t>Pol21</t>
  </si>
  <si>
    <t>Uzemňovací svorka</t>
  </si>
  <si>
    <t>Pol22</t>
  </si>
  <si>
    <t>Vodič ZŽ CYA 16</t>
  </si>
  <si>
    <t>Pol23</t>
  </si>
  <si>
    <t>Kabel CYKY-J 4x16</t>
  </si>
  <si>
    <t>Pol24</t>
  </si>
  <si>
    <t>Kabel CYKY-J 5x6</t>
  </si>
  <si>
    <t>Pol25</t>
  </si>
  <si>
    <t>Kabel CYKY-J 3x2,5</t>
  </si>
  <si>
    <t>Pol26</t>
  </si>
  <si>
    <t xml:space="preserve">Kabel  UTP 5E</t>
  </si>
  <si>
    <t>Kabel UTP 5E</t>
  </si>
  <si>
    <t>Pol27</t>
  </si>
  <si>
    <t>Kabelový drátěný žlab vč. uchycení a tvarových dílů 100x50</t>
  </si>
  <si>
    <t>Pol28</t>
  </si>
  <si>
    <t>Prostup kabelový kovový - trubka pancérová + koleno</t>
  </si>
  <si>
    <t>Pol29</t>
  </si>
  <si>
    <t>Požární ucpávky</t>
  </si>
  <si>
    <t>Pol30</t>
  </si>
  <si>
    <t>Elektroinstalační materiál ostatní spotřební ks/kWp</t>
  </si>
  <si>
    <t>D3</t>
  </si>
  <si>
    <t>Ostatní</t>
  </si>
  <si>
    <t>Pol31</t>
  </si>
  <si>
    <t>Instalace FV komponentů, venkovní</t>
  </si>
  <si>
    <t>Pol32</t>
  </si>
  <si>
    <t>Instalace FV střídače, rozvaděče, zapojení ohřevu TUV</t>
  </si>
  <si>
    <t>Pol33</t>
  </si>
  <si>
    <t>Kabeláž lanka do 16 mm volně</t>
  </si>
  <si>
    <t>Pol34</t>
  </si>
  <si>
    <t>Kabeláž do 3x2,5 mm volně</t>
  </si>
  <si>
    <t>Pol35</t>
  </si>
  <si>
    <t>Kabeláž do 4x10 mm volně</t>
  </si>
  <si>
    <t>Pol36</t>
  </si>
  <si>
    <t>Kabeláž UTP volně</t>
  </si>
  <si>
    <t>Pol37</t>
  </si>
  <si>
    <t>Montáž plastových lišt do 80x40</t>
  </si>
  <si>
    <t>Pol38</t>
  </si>
  <si>
    <t>Montáž kabelového žlabu</t>
  </si>
  <si>
    <t>Pol39</t>
  </si>
  <si>
    <t>Osazení prostupu střechou - stavební otvor</t>
  </si>
  <si>
    <t>Pol40</t>
  </si>
  <si>
    <t>Práce s jeřábem</t>
  </si>
  <si>
    <t>Pol41</t>
  </si>
  <si>
    <t>Doprava, provozní vlivy, koordinace s MaR</t>
  </si>
  <si>
    <t>Pol42</t>
  </si>
  <si>
    <t>Vyřízení připojení ČEZ/Eon/PRE mikrozdroj</t>
  </si>
  <si>
    <t>Pol45</t>
  </si>
  <si>
    <t>Revize</t>
  </si>
  <si>
    <t>04 - Chlazení</t>
  </si>
  <si>
    <t>713552111R00</t>
  </si>
  <si>
    <t>Protipož. trubní ucpávka EI 120, do D 25 mm, stěna</t>
  </si>
  <si>
    <t>713552121R00</t>
  </si>
  <si>
    <t>Protipož.trubní ucpávka EI 120, do D 108 mm, stěna</t>
  </si>
  <si>
    <t>713552151R00</t>
  </si>
  <si>
    <t>Protipož.trubní ucpávka EI 120, do D 108 mm, strop</t>
  </si>
  <si>
    <t>998713103R00</t>
  </si>
  <si>
    <t>Přesun hmot pro izolace tepelné, výšky do 24 m</t>
  </si>
  <si>
    <t>U-10ME2E8</t>
  </si>
  <si>
    <t>VRF jednotka, d*v*h=770*1842*1000 mm, přík. 9,14 kW, chl.výk. 30,7 kW, EER 3,9, COP 4,41</t>
  </si>
  <si>
    <t>S-15MY2E5A</t>
  </si>
  <si>
    <t>Čtyřcestná kazetová jednotka 60x60 (MY2) , chl.výkon 1,2 kW, top.výkon 1,5 kW</t>
  </si>
  <si>
    <t>S-28MY2E5A</t>
  </si>
  <si>
    <t>Čtyřcestná kazetová jednotka 60x60 (MY2), chl.výkon 2,3 kW, top.výkon 3,2 kW</t>
  </si>
  <si>
    <t>S-45MY2E5A</t>
  </si>
  <si>
    <t>Čtyřcestná kazetová jednotka 60x60 (MY2), chl.výkon 3,7 kW, top.výkon 5,0 kW</t>
  </si>
  <si>
    <t>CZ-RTC5B</t>
  </si>
  <si>
    <t>Dálkový ovladač s časovačem (kabelový)</t>
  </si>
  <si>
    <t>CZ-KPY3AW</t>
  </si>
  <si>
    <t>Panel 60x60</t>
  </si>
  <si>
    <t>CZ-P680BK2BM</t>
  </si>
  <si>
    <t>Odbočka</t>
  </si>
  <si>
    <t>CZ-P224BK2BM</t>
  </si>
  <si>
    <t>9,52 x 22,22</t>
  </si>
  <si>
    <t>Potrubí vč. izolace</t>
  </si>
  <si>
    <t>bm</t>
  </si>
  <si>
    <t>9,52 x 15,88</t>
  </si>
  <si>
    <t>9,52 x 12,7</t>
  </si>
  <si>
    <t>6,35 x 12,7</t>
  </si>
  <si>
    <t>Dodatečná náplň chladiva R410A (kg)</t>
  </si>
  <si>
    <t>MTZ zařízení</t>
  </si>
  <si>
    <t>-</t>
  </si>
  <si>
    <t>U-16ME2E8</t>
  </si>
  <si>
    <t>VRF jednotka, d*v*h=1180*1842*1000 mm, přík.18,2 kW, chl.výk.38,2 kW, EER3,17, COP3,95</t>
  </si>
  <si>
    <t>S-22MY2E5A</t>
  </si>
  <si>
    <t>Čtyřcestná kazetová jednotka 60x60 (MY2), chl.výkon 1,8 kW, top.výkon 2,5 kW</t>
  </si>
  <si>
    <t>S-56MY2E5A</t>
  </si>
  <si>
    <t>Čtyřcestná kazetová jednotka 60x60 (MY2), chl.výkon 4,6 kW, top.výkon 6,3 kW</t>
  </si>
  <si>
    <t>12,7 x 28,58</t>
  </si>
  <si>
    <t>12,7 x 25,4</t>
  </si>
  <si>
    <t>9,52 x 19,05</t>
  </si>
  <si>
    <t>9,52 x 15,88.1</t>
  </si>
  <si>
    <t>S-15MK2E5A</t>
  </si>
  <si>
    <t>Nástěnná jednotka (MK2), chl.výkon 1,2 kW, top.výkon 1,7 kW</t>
  </si>
  <si>
    <t>S-28MK2E5A</t>
  </si>
  <si>
    <t>Nástěnná jednotka (MK2), chl.výkon 2,3 kW, top.výkon 3,2 kW</t>
  </si>
  <si>
    <t>S-36MK2E5A</t>
  </si>
  <si>
    <t>Nástěnná jednotka (MK2), chl.výkon 3,0 kW, top.výkon 4,2 kW</t>
  </si>
  <si>
    <t>U-8ME2E8</t>
  </si>
  <si>
    <t>VRF jednotka, d*v*h=770*1842*1000 mm, přík. 6,57kW, chl.výk. 17,1kW, EER 4,28, COP 4,87</t>
  </si>
  <si>
    <t>S-22MK2E5A</t>
  </si>
  <si>
    <t>Nástěnná jednotka (MK2), chl.výkon 1,8 kW, top.výkon 2,5 kW</t>
  </si>
  <si>
    <t>U-140PZH2E8</t>
  </si>
  <si>
    <t>Venkovní jednotka, d*v*h=940*1416*340, př.=3,99kW, chl.výk.13,4 kW,top.výk.15,2kW</t>
  </si>
  <si>
    <t>PAW280PAH2</t>
  </si>
  <si>
    <t>Souprava VZT (PAH) (Vnitřní jednotka 1), vč. ovladače CZ-RTC5B</t>
  </si>
  <si>
    <t>Dodatečná náplň chladiva R32 (kg)</t>
  </si>
  <si>
    <t>U-100PZH2E8</t>
  </si>
  <si>
    <t>Venkovní jednotka, d*v*h=940*1416*340mm, př.=2,17kW, chl.výk.10,2 kW,top.výk.11,1kW</t>
  </si>
  <si>
    <t>CU-Z50TKEA</t>
  </si>
  <si>
    <t>KIT-venk.kond.jedn.,v*š*h=695*875*320mm, R32, př.1,39 kW,chl.v.5 kW,top.v.5,8kW,EER 3,6,COP 4,03</t>
  </si>
  <si>
    <t>CS-Z50TKEA</t>
  </si>
  <si>
    <t>KIT-vnitř.nást.jedn.,v*š*h=302*1120*236mm</t>
  </si>
  <si>
    <t>PAWSERVER-PKEA</t>
  </si>
  <si>
    <t>deska pro instalaci v servernovnách, s funkcí zálohy+střídání</t>
  </si>
  <si>
    <t>05 - VZT</t>
  </si>
  <si>
    <t>713311111R00</t>
  </si>
  <si>
    <t>Izolace tepelné těles ploch rovných rohož.1vrstvá</t>
  </si>
  <si>
    <t>63151670.AR</t>
  </si>
  <si>
    <t>Pás lamelový kam.vlna 55 kg/m3 5000x1000x 30 mm, Al fólie</t>
  </si>
  <si>
    <t>713521121R00</t>
  </si>
  <si>
    <t>Izolace VZT potr. požár.obklad deskami 1vrstvá</t>
  </si>
  <si>
    <t>63151693R</t>
  </si>
  <si>
    <t>Pás lamelový kam.vlna 65 kg/m3 4000x1000x 50 mm, Al fólie, certif.požár.systém EI 45 S</t>
  </si>
  <si>
    <t>63153420R</t>
  </si>
  <si>
    <t>Deska izolační kam.vlna 65 kg/m3 1000x500x 40 mm, Al fólie, certif.požár.systém EI 45 S</t>
  </si>
  <si>
    <t>728111815R00</t>
  </si>
  <si>
    <t>Demontáž potrubí plechového 4hranného do 0,22 m2, odhad</t>
  </si>
  <si>
    <t>728111817R00</t>
  </si>
  <si>
    <t>Demontáž potrubí plechového 4hranného do 0,40 m2, odhad</t>
  </si>
  <si>
    <t>728111818R00</t>
  </si>
  <si>
    <t>Demontáž potrubí plechového 4hranného do 0,50 m2, odhad</t>
  </si>
  <si>
    <t>728112814R00</t>
  </si>
  <si>
    <t>Demontáž potrubí plechového kruhového do d 400 mm, odhad</t>
  </si>
  <si>
    <t>728312814R00</t>
  </si>
  <si>
    <t>Demontáž tlumiče hluku čtyřhranného do 0,6 m2, odhad</t>
  </si>
  <si>
    <t>728314813R00</t>
  </si>
  <si>
    <t>Demontáž protidešť. žaluzie čtyřhranné do 0,75 m2, odhad</t>
  </si>
  <si>
    <t>728411834R00</t>
  </si>
  <si>
    <t>Demontáž vyústě čtyřhranné do 0,2 m2, odhad</t>
  </si>
  <si>
    <t>728890813R00</t>
  </si>
  <si>
    <t>Přesun demont. hmot - vzduchotechnika, H 12 - 24 m</t>
  </si>
  <si>
    <t>728111113R00</t>
  </si>
  <si>
    <t>Montáž potrubí plechového čtyřhranného do 0,07 m2</t>
  </si>
  <si>
    <t>728111115R00</t>
  </si>
  <si>
    <t>Montáž potrubí plechového čtyřhranného do 0,22 m2</t>
  </si>
  <si>
    <t>Čtyřhranné VZT potrubí rovné, pozink.,sk.I</t>
  </si>
  <si>
    <t>728112111R00</t>
  </si>
  <si>
    <t>Montáž potrubí plechového kruhového do d 100 mm</t>
  </si>
  <si>
    <t>42981270R</t>
  </si>
  <si>
    <t>Trouba Spiro d 100 délka 1000 mm pozinkovaná</t>
  </si>
  <si>
    <t>728112112R00</t>
  </si>
  <si>
    <t>Montáž potrubí plechového kruhového do d 200 mm</t>
  </si>
  <si>
    <t>42981281R</t>
  </si>
  <si>
    <t>Trouba Spiro d 125 délka 1000 mm pozinkovaná</t>
  </si>
  <si>
    <t>42981303R</t>
  </si>
  <si>
    <t>Trouba Spiro d 200 délka 1000 mm pozinkovaná</t>
  </si>
  <si>
    <t>728112113R00</t>
  </si>
  <si>
    <t>Montáž potrubí plechového kruhového do d 300 mm</t>
  </si>
  <si>
    <t>42981314R</t>
  </si>
  <si>
    <t>Trouba Spiro d 250 délka 1000 mm pozinkovaná</t>
  </si>
  <si>
    <t>728112114R00</t>
  </si>
  <si>
    <t>Montáž potrubí plechového kruhového do d 400 mm</t>
  </si>
  <si>
    <t>42981336R</t>
  </si>
  <si>
    <t>Trouba Spiro d 315 délka 1000 mm pozinkovaná</t>
  </si>
  <si>
    <t>42981347R</t>
  </si>
  <si>
    <t>Trouba Spiro d 400 délka 1000 mm pozinkovaná</t>
  </si>
  <si>
    <t>728115111R00</t>
  </si>
  <si>
    <t>Montáž potrubí ohebného neizol. z AL do d 100 mm</t>
  </si>
  <si>
    <t>42981789R</t>
  </si>
  <si>
    <t>Trouba Flexo d 100 délka 1000 mm dvouvrstva Al</t>
  </si>
  <si>
    <t>728115112R00</t>
  </si>
  <si>
    <t>Montáž potrubí ohebného neizol. z AL do d 200 mm</t>
  </si>
  <si>
    <t>42981825R</t>
  </si>
  <si>
    <t>Trouba Flexo d 200 délka 1000 mm dvouvrstva Al</t>
  </si>
  <si>
    <t>728211113R00</t>
  </si>
  <si>
    <t>Montáž oblouku plechového čtyřhranného do 0,07 m2</t>
  </si>
  <si>
    <t>728211115R00</t>
  </si>
  <si>
    <t>Montáž oblouku plechového čtyřhranného do 0,22 m2</t>
  </si>
  <si>
    <t>728211213R00</t>
  </si>
  <si>
    <t>Montáž přechodu plechového čtyřhranného do 0,07 m2</t>
  </si>
  <si>
    <t>728211214R00</t>
  </si>
  <si>
    <t>Montáž přechodu plechového čtyřhranného do 0,13 m2</t>
  </si>
  <si>
    <t>728211215R00</t>
  </si>
  <si>
    <t>Montáž přechodu plechového čtyřhranného do 0,22 m2</t>
  </si>
  <si>
    <t>728211216R00</t>
  </si>
  <si>
    <t>Montáž přechodu plechového čtyřhranného do 0,28 m2</t>
  </si>
  <si>
    <t>728211217R00</t>
  </si>
  <si>
    <t>Montáž přechodu plechového čtyřhranného do 0,4 m2</t>
  </si>
  <si>
    <t>728211313R00</t>
  </si>
  <si>
    <t>Montáž odbočky plechové čtyřhranné do 0,07 m2</t>
  </si>
  <si>
    <t>728211315R00</t>
  </si>
  <si>
    <t>Montáž odbočky plechové čtyřhranné do 0,22 m2</t>
  </si>
  <si>
    <t>Čtyřhranné VZT potrubí tvarové, pozink.,sk.I</t>
  </si>
  <si>
    <t>728211413R00</t>
  </si>
  <si>
    <t>Montáž klapky plechové čtyřhranné do 0,07 m2</t>
  </si>
  <si>
    <t>340236212RT2</t>
  </si>
  <si>
    <t>Zazdívka otvorů pl.0,09m2,cihlami tl.zdi nad 10 cm, s použitím suché maltové směsi</t>
  </si>
  <si>
    <t>Pož. klapka 315x200 mm</t>
  </si>
  <si>
    <t>Pož. klapka 250x200 mm</t>
  </si>
  <si>
    <t>728211415R00</t>
  </si>
  <si>
    <t>Montáž klapky plechové čtyřhranné do 0,22 m2</t>
  </si>
  <si>
    <t>340237212RT2</t>
  </si>
  <si>
    <t>Zazdívka otvorů pl.0,25m2,cihlami tl.zdi nad 10 cm, s použitím suché maltové směsi</t>
  </si>
  <si>
    <t>Pož. klapka 400x355 mm</t>
  </si>
  <si>
    <t>Pož. klapka 800x250 mm</t>
  </si>
  <si>
    <t>Pož. klapka 400x500 mm</t>
  </si>
  <si>
    <t>728211715R00</t>
  </si>
  <si>
    <t>Montáž stříšky nebo hlavice plech.4hran.do 0,22 m2</t>
  </si>
  <si>
    <t>Výfuková hlavice 400x500 mm</t>
  </si>
  <si>
    <t>728212111R00</t>
  </si>
  <si>
    <t>Montáž oblouku plechového kruhového do d 100 mm</t>
  </si>
  <si>
    <t>429822002R</t>
  </si>
  <si>
    <t>Oblouk segmentový 90°, d 100 mm Pz plech</t>
  </si>
  <si>
    <t>728212112R00</t>
  </si>
  <si>
    <t>Montáž oblouku plechového kruhového do d 200 mm</t>
  </si>
  <si>
    <t>429822007R</t>
  </si>
  <si>
    <t>Oblouk segmentový 90°, d 200 mm Pz plech</t>
  </si>
  <si>
    <t>429822067R</t>
  </si>
  <si>
    <t>Oblouk segmentový 45°, d 200 mm Pz plech</t>
  </si>
  <si>
    <t>728212113R00</t>
  </si>
  <si>
    <t>Montáž oblouku plechového kruhového do d 300 mm</t>
  </si>
  <si>
    <t>429822009R</t>
  </si>
  <si>
    <t>Oblouk segmentový 90°, d 250 mm Pz plech</t>
  </si>
  <si>
    <t>728212114R00</t>
  </si>
  <si>
    <t>Montáž oblouku plechového kruhového do d 400 mm</t>
  </si>
  <si>
    <t>429822011R</t>
  </si>
  <si>
    <t>Oblouk segmentový 90°, d 315 mm Pz plech</t>
  </si>
  <si>
    <t>429822013R</t>
  </si>
  <si>
    <t>Oblouk segmentový 90°, d 400 mm Pz plech</t>
  </si>
  <si>
    <t>429822073R</t>
  </si>
  <si>
    <t>Oblouk segmentový 45°, d 400 mm Pz plech</t>
  </si>
  <si>
    <t>728212212R00</t>
  </si>
  <si>
    <t>Montáž přechodu plechového kruhového do d 200 mm</t>
  </si>
  <si>
    <t>PRO 125_100</t>
  </si>
  <si>
    <t>přechod osový 125/100</t>
  </si>
  <si>
    <t>PRO 200_100</t>
  </si>
  <si>
    <t>Přechod osový 200/100</t>
  </si>
  <si>
    <t>PRO 200_125</t>
  </si>
  <si>
    <t>Přechod osový 200/125</t>
  </si>
  <si>
    <t>728212213R00</t>
  </si>
  <si>
    <t>Montáž přechodu plechového kruhového do d 300 mm</t>
  </si>
  <si>
    <t>PRO 250_200</t>
  </si>
  <si>
    <t>Přechod osový 250/200</t>
  </si>
  <si>
    <t>728212214R00</t>
  </si>
  <si>
    <t>Montáž přechodu plechového kruhového do d 400 mm</t>
  </si>
  <si>
    <t>PRO 315_200</t>
  </si>
  <si>
    <t>Přechod osový 315/200</t>
  </si>
  <si>
    <t>PRO 400_315</t>
  </si>
  <si>
    <t>Přechod osový 400/315</t>
  </si>
  <si>
    <t>728212311R00</t>
  </si>
  <si>
    <t>Montáž odbočky plechové kruhové do d 100 mm</t>
  </si>
  <si>
    <t>OBJ90 100_100</t>
  </si>
  <si>
    <t>Odbočka jednostranná 90°, 100/100</t>
  </si>
  <si>
    <t>728212312R00</t>
  </si>
  <si>
    <t>Montáž odbočky plechové kruhové do d 200 mm</t>
  </si>
  <si>
    <t>OBJ90 125_100</t>
  </si>
  <si>
    <t>Odbočka jednostranná 90°, 125/100</t>
  </si>
  <si>
    <t>OBJ90 200_100</t>
  </si>
  <si>
    <t>Odbočka jednostranná 90°, 200/100</t>
  </si>
  <si>
    <t>OBJ90 200_200</t>
  </si>
  <si>
    <t>Odbočka jednostranná 90°, 200/200</t>
  </si>
  <si>
    <t>728212313R00</t>
  </si>
  <si>
    <t>Montáž odbočky plechové kruhové do d 300 mm</t>
  </si>
  <si>
    <t>OBJ90 250_100</t>
  </si>
  <si>
    <t>Odbočka jednostranná 90°, 250/100</t>
  </si>
  <si>
    <t>OBJ90 250_200</t>
  </si>
  <si>
    <t>Odbočka jednostranná 90°, 250/200</t>
  </si>
  <si>
    <t>728212314R00</t>
  </si>
  <si>
    <t>Montáž odbočky plechové kruhové do d 400 mm</t>
  </si>
  <si>
    <t>OBJ90 315_200</t>
  </si>
  <si>
    <t>Odbočka jednostranná 90°, 315/200</t>
  </si>
  <si>
    <t>OBJ90 400_250</t>
  </si>
  <si>
    <t>Odbočka jednostranná 90°, 400/250</t>
  </si>
  <si>
    <t>OBJ90 400_400</t>
  </si>
  <si>
    <t>Odbočka jednostranná 90°, 400/400</t>
  </si>
  <si>
    <t>728212412R00</t>
  </si>
  <si>
    <t>Montáž klapky plechové kruhové do d 200 mm</t>
  </si>
  <si>
    <t>RKKM 200</t>
  </si>
  <si>
    <t>Regulační klapka kruhová DN 200, servopohon 230 V + sign. polohy</t>
  </si>
  <si>
    <t>Pož. klapka DN 200</t>
  </si>
  <si>
    <t>728312112R00</t>
  </si>
  <si>
    <t>Montáž tlumiče hluku čtyřhranného do 0,3 m2</t>
  </si>
  <si>
    <t>tlumič 600x200/1000</t>
  </si>
  <si>
    <t>tlumič 600x500/1000</t>
  </si>
  <si>
    <t>tlumič 800x355/2000</t>
  </si>
  <si>
    <t>728312124R00</t>
  </si>
  <si>
    <t>Montáž tlumiče kruhového do d 400 mm</t>
  </si>
  <si>
    <t>MAA400/900</t>
  </si>
  <si>
    <t>tlumič hluku DN 400, 900 mm</t>
  </si>
  <si>
    <t>728411313R00</t>
  </si>
  <si>
    <t>Montáž vyústě čtyřhranné do 0,15 m2</t>
  </si>
  <si>
    <t>vyústka komfortní jednořadá, RAL 9010, VKE-H-1.0 800x150 RAL 9010</t>
  </si>
  <si>
    <t>regulace R1 pro VKE, R1 800x150</t>
  </si>
  <si>
    <t>194</t>
  </si>
  <si>
    <t>728412221R00</t>
  </si>
  <si>
    <t>Montáž anemostatu kruhového vířivého do d 300 mm</t>
  </si>
  <si>
    <t>196</t>
  </si>
  <si>
    <t>RFD 125</t>
  </si>
  <si>
    <t>kruhový vířivý anemostat DN 125 přívodní, design. mřížka, box s reg. klapkou</t>
  </si>
  <si>
    <t>198</t>
  </si>
  <si>
    <t>728412222R00</t>
  </si>
  <si>
    <t>Montáž anemostatu kruhového vířivého do d 400 mm</t>
  </si>
  <si>
    <t>200</t>
  </si>
  <si>
    <t>R-Z/400L</t>
  </si>
  <si>
    <t>kruhový vířivý anemostat DN 400 přívodní, design. mřížka, box s reg. klapkou</t>
  </si>
  <si>
    <t>202</t>
  </si>
  <si>
    <t>R-A/400L</t>
  </si>
  <si>
    <t>kruhový vířivý anemostat DN 400 odvodní, design. mřížka, box s reg. klapkou</t>
  </si>
  <si>
    <t>204</t>
  </si>
  <si>
    <t>728415111R00</t>
  </si>
  <si>
    <t>Montáž mřížky větrací nebo ventilační do 0,04 m2</t>
  </si>
  <si>
    <t>206</t>
  </si>
  <si>
    <t>42973060R</t>
  </si>
  <si>
    <t>Mřížka stěnová uzavřená SMU12,5p vel. 200x100</t>
  </si>
  <si>
    <t>208</t>
  </si>
  <si>
    <t>VZT jednotka, dodávka</t>
  </si>
  <si>
    <t>kpl</t>
  </si>
  <si>
    <t>210</t>
  </si>
  <si>
    <t>VZT jednotka, montáž</t>
  </si>
  <si>
    <t>sou</t>
  </si>
  <si>
    <t>212</t>
  </si>
  <si>
    <t>998728203R00</t>
  </si>
  <si>
    <t>Přesun hmot pro vzduchotechniku, výšky do 24 m</t>
  </si>
  <si>
    <t>%</t>
  </si>
  <si>
    <t>214</t>
  </si>
  <si>
    <t>728111114R00</t>
  </si>
  <si>
    <t>Montáž potrubí plechového čtyřhranného do 0,13 m2</t>
  </si>
  <si>
    <t>216</t>
  </si>
  <si>
    <t>218</t>
  </si>
  <si>
    <t>VZT potrubí čtyřhranné rovné, pozink., sk, I</t>
  </si>
  <si>
    <t>220</t>
  </si>
  <si>
    <t>222</t>
  </si>
  <si>
    <t>224</t>
  </si>
  <si>
    <t>226</t>
  </si>
  <si>
    <t>42981292R</t>
  </si>
  <si>
    <t>Trouba Spiro d 160 délka 1000 mm pozinkovaná</t>
  </si>
  <si>
    <t>228</t>
  </si>
  <si>
    <t>230</t>
  </si>
  <si>
    <t>232</t>
  </si>
  <si>
    <t>234</t>
  </si>
  <si>
    <t>728211114R00</t>
  </si>
  <si>
    <t>Montáž oblouku plechového čtyřhranného do 0,13 m2</t>
  </si>
  <si>
    <t>236</t>
  </si>
  <si>
    <t>238</t>
  </si>
  <si>
    <t>240</t>
  </si>
  <si>
    <t>242</t>
  </si>
  <si>
    <t>728211414R00</t>
  </si>
  <si>
    <t>Montáž klapky plechové čtyřhranné do 0,13 m2</t>
  </si>
  <si>
    <t>244</t>
  </si>
  <si>
    <t>246</t>
  </si>
  <si>
    <t>RKMM 400x250</t>
  </si>
  <si>
    <t>Regulační klapka těsná, 400x250 mm</t>
  </si>
  <si>
    <t>248</t>
  </si>
  <si>
    <t>Pož. klapka 400x250 mm</t>
  </si>
  <si>
    <t>250</t>
  </si>
  <si>
    <t>728211714R00</t>
  </si>
  <si>
    <t>Montáž stříšky nebo hlavice plech.4hran.do 0,13 m2</t>
  </si>
  <si>
    <t>252</t>
  </si>
  <si>
    <t>Výfuková hlavice 315x400, čtyřhranná</t>
  </si>
  <si>
    <t>254</t>
  </si>
  <si>
    <t>256</t>
  </si>
  <si>
    <t>429822005R</t>
  </si>
  <si>
    <t>Oblouk segmentový 90°, d 160 mm Pz plech</t>
  </si>
  <si>
    <t>258</t>
  </si>
  <si>
    <t>260</t>
  </si>
  <si>
    <t>262</t>
  </si>
  <si>
    <t>264</t>
  </si>
  <si>
    <t>266</t>
  </si>
  <si>
    <t>429822069R</t>
  </si>
  <si>
    <t>Oblouk segmentový 45°, d 250 mm Pz plech</t>
  </si>
  <si>
    <t>268</t>
  </si>
  <si>
    <t>270</t>
  </si>
  <si>
    <t>272</t>
  </si>
  <si>
    <t>429822071R</t>
  </si>
  <si>
    <t>Oblouk segmentový 45°, d 315 mm Pz plech</t>
  </si>
  <si>
    <t>274</t>
  </si>
  <si>
    <t>276</t>
  </si>
  <si>
    <t>PRO 200/160</t>
  </si>
  <si>
    <t>přechod osový 200/160</t>
  </si>
  <si>
    <t>278</t>
  </si>
  <si>
    <t>280</t>
  </si>
  <si>
    <t>PRO 250/200</t>
  </si>
  <si>
    <t>přechod osový 250/200</t>
  </si>
  <si>
    <t>282</t>
  </si>
  <si>
    <t>284</t>
  </si>
  <si>
    <t>PRR 315/250</t>
  </si>
  <si>
    <t>přechod pravoúhlý 315/250</t>
  </si>
  <si>
    <t>286</t>
  </si>
  <si>
    <t>288</t>
  </si>
  <si>
    <t>OBJ 90° 160/100</t>
  </si>
  <si>
    <t xml:space="preserve">odbočka jednostranná  90° 160/100</t>
  </si>
  <si>
    <t>290</t>
  </si>
  <si>
    <t>odbočka jednostranná 90° 160/100</t>
  </si>
  <si>
    <t>OBJ 90° 200/100</t>
  </si>
  <si>
    <t xml:space="preserve">odbočka jednostranná  90° 200/100</t>
  </si>
  <si>
    <t>292</t>
  </si>
  <si>
    <t>odbočka jednostranná 90° 200/100</t>
  </si>
  <si>
    <t>OBJ 90° 200/200</t>
  </si>
  <si>
    <t xml:space="preserve">odbočka jednostranná  90° 200/200</t>
  </si>
  <si>
    <t>294</t>
  </si>
  <si>
    <t>odbočka jednostranná 90° 200/200</t>
  </si>
  <si>
    <t>296</t>
  </si>
  <si>
    <t>OBJ 90° 250/100</t>
  </si>
  <si>
    <t xml:space="preserve">odbočka jednostranná  90° 250/100</t>
  </si>
  <si>
    <t>298</t>
  </si>
  <si>
    <t>odbočka jednostranná 90° 250/100</t>
  </si>
  <si>
    <t>OBJ 90° 250/250</t>
  </si>
  <si>
    <t xml:space="preserve">odbočka jednostranná  90° 250/250</t>
  </si>
  <si>
    <t>300</t>
  </si>
  <si>
    <t>odbočka jednostranná 90° 250/250</t>
  </si>
  <si>
    <t>302</t>
  </si>
  <si>
    <t>OBJ 90° 315/250</t>
  </si>
  <si>
    <t xml:space="preserve">odbočka jednostranná  90° 315/250</t>
  </si>
  <si>
    <t>304</t>
  </si>
  <si>
    <t>odbočka jednostranná 90° 315/250</t>
  </si>
  <si>
    <t>728212413R00</t>
  </si>
  <si>
    <t>Montáž klapky plechové kruhové do d 300 mm</t>
  </si>
  <si>
    <t>306</t>
  </si>
  <si>
    <t>Pož. klapka DN 250</t>
  </si>
  <si>
    <t>308</t>
  </si>
  <si>
    <t>728212414R00</t>
  </si>
  <si>
    <t>Montáž klapky plechové kruhové do d 400 mm</t>
  </si>
  <si>
    <t>310</t>
  </si>
  <si>
    <t>Pož. klapka DN 315</t>
  </si>
  <si>
    <t>312</t>
  </si>
  <si>
    <t>728312111R00</t>
  </si>
  <si>
    <t>Montáž tlumiče hluku čtyřhranného do 0,15 m2</t>
  </si>
  <si>
    <t>314</t>
  </si>
  <si>
    <t>tlumič 600x250/1000</t>
  </si>
  <si>
    <t>316</t>
  </si>
  <si>
    <t>728314112R00</t>
  </si>
  <si>
    <t>Montáž protidešť. žaluzie čtyřhranné do 0,3 m2</t>
  </si>
  <si>
    <t>318</t>
  </si>
  <si>
    <t>Protidešťová žaluzie hliník se sítem, 400x500 mm</t>
  </si>
  <si>
    <t>320</t>
  </si>
  <si>
    <t>728411311R00</t>
  </si>
  <si>
    <t>Montáž vyústě čtyřhranné do 0,04 m2</t>
  </si>
  <si>
    <t>322</t>
  </si>
  <si>
    <t>vyústka komfortní jednořadá, RAL 9010, VKE-H-1.0 300x100 RAL 9010</t>
  </si>
  <si>
    <t>324</t>
  </si>
  <si>
    <t>regulace R1 pro VKE, R1 300x100</t>
  </si>
  <si>
    <t>326</t>
  </si>
  <si>
    <t>vyústka komfortní jednořadá, RAL 9010, VKE-H-1.0 500x100 RAL 9010</t>
  </si>
  <si>
    <t>328</t>
  </si>
  <si>
    <t>regulace R1 pro VKE, R1 500x100</t>
  </si>
  <si>
    <t>330</t>
  </si>
  <si>
    <t>728413121R00</t>
  </si>
  <si>
    <t>Montáž dýzy kruhové do d 100 mm</t>
  </si>
  <si>
    <t>332</t>
  </si>
  <si>
    <t>CTVK 100</t>
  </si>
  <si>
    <t>CTVK 100 přívodní ventil, DN 100</t>
  </si>
  <si>
    <t>334</t>
  </si>
  <si>
    <t>336</t>
  </si>
  <si>
    <t>338</t>
  </si>
  <si>
    <t>340</t>
  </si>
  <si>
    <t>342</t>
  </si>
  <si>
    <t>344</t>
  </si>
  <si>
    <t>346</t>
  </si>
  <si>
    <t>348</t>
  </si>
  <si>
    <t>350</t>
  </si>
  <si>
    <t>352</t>
  </si>
  <si>
    <t>354</t>
  </si>
  <si>
    <t>728211212R00</t>
  </si>
  <si>
    <t>Montáž přechodu plechového čtyřhranného do 0,03 m2</t>
  </si>
  <si>
    <t>356</t>
  </si>
  <si>
    <t>TWGPRO160/125</t>
  </si>
  <si>
    <t>přechod pro PD žaluzii 160x160/125</t>
  </si>
  <si>
    <t>358</t>
  </si>
  <si>
    <t>360</t>
  </si>
  <si>
    <t>TWGPRO200/160</t>
  </si>
  <si>
    <t>přechod pro PD žaluzii 200x200/160</t>
  </si>
  <si>
    <t>362</t>
  </si>
  <si>
    <t>364</t>
  </si>
  <si>
    <t>366</t>
  </si>
  <si>
    <t>429822062R</t>
  </si>
  <si>
    <t>Oblouk segmentový 45°, d 100 mm Pz plech</t>
  </si>
  <si>
    <t>368</t>
  </si>
  <si>
    <t>370</t>
  </si>
  <si>
    <t>429822003R</t>
  </si>
  <si>
    <t>Oblouk segmentový 90°, d 125 mm Pz plech</t>
  </si>
  <si>
    <t>372</t>
  </si>
  <si>
    <t>429822063R</t>
  </si>
  <si>
    <t>Oblouk segmentový 45°, d 125 mm Pz plech</t>
  </si>
  <si>
    <t>374</t>
  </si>
  <si>
    <t>376</t>
  </si>
  <si>
    <t>429822065R</t>
  </si>
  <si>
    <t>Oblouk segmentový 45°, d 160 mm Pz plech</t>
  </si>
  <si>
    <t>378</t>
  </si>
  <si>
    <t>380</t>
  </si>
  <si>
    <t>PRO 125/100</t>
  </si>
  <si>
    <t>382</t>
  </si>
  <si>
    <t>PRO 160/100</t>
  </si>
  <si>
    <t>přechod osový 160/100</t>
  </si>
  <si>
    <t>384</t>
  </si>
  <si>
    <t>193</t>
  </si>
  <si>
    <t>386</t>
  </si>
  <si>
    <t>OBJ100/100</t>
  </si>
  <si>
    <t xml:space="preserve">odbočka jednostranná  90° 100/100</t>
  </si>
  <si>
    <t>388</t>
  </si>
  <si>
    <t>odbočka jednostranná 90° 100/100</t>
  </si>
  <si>
    <t>195</t>
  </si>
  <si>
    <t>OBD100/100</t>
  </si>
  <si>
    <t xml:space="preserve">odbočka oboustranná  90° 100/100/100</t>
  </si>
  <si>
    <t>390</t>
  </si>
  <si>
    <t>odbočka oboustranná 90° 100/100/100</t>
  </si>
  <si>
    <t>392</t>
  </si>
  <si>
    <t>197</t>
  </si>
  <si>
    <t>OBJ 125/100</t>
  </si>
  <si>
    <t xml:space="preserve">odbočka jednostranná  90° 125/100</t>
  </si>
  <si>
    <t>394</t>
  </si>
  <si>
    <t>odbočka jednostranná 90° 125/100</t>
  </si>
  <si>
    <t>OBJ 125/100.1</t>
  </si>
  <si>
    <t xml:space="preserve">odbočka jednostranná  45° 125/100</t>
  </si>
  <si>
    <t>396</t>
  </si>
  <si>
    <t>odbočka jednostranná 45° 125/100</t>
  </si>
  <si>
    <t>199</t>
  </si>
  <si>
    <t>OBJ 160/100</t>
  </si>
  <si>
    <t>398</t>
  </si>
  <si>
    <t>OBJ 160/100.1</t>
  </si>
  <si>
    <t xml:space="preserve">odbočka jednostranná  45° 160/100</t>
  </si>
  <si>
    <t>400</t>
  </si>
  <si>
    <t>odbočka jednostranná 45° 160/100</t>
  </si>
  <si>
    <t>201</t>
  </si>
  <si>
    <t>OBJ 160/125</t>
  </si>
  <si>
    <t xml:space="preserve">odbočka jednostranná  45° 160/125</t>
  </si>
  <si>
    <t>402</t>
  </si>
  <si>
    <t>odbočka jednostranná 45° 160/125</t>
  </si>
  <si>
    <t>OBJ 160/160</t>
  </si>
  <si>
    <t xml:space="preserve">odbočka jednostranná  45° 160/160</t>
  </si>
  <si>
    <t>404</t>
  </si>
  <si>
    <t>odbočka jednostranná 45° 160/160</t>
  </si>
  <si>
    <t>203</t>
  </si>
  <si>
    <t>728212411R00</t>
  </si>
  <si>
    <t>Montáž klapky plechové kruhové do d 100 mm</t>
  </si>
  <si>
    <t>406</t>
  </si>
  <si>
    <t>RSK 100</t>
  </si>
  <si>
    <t>klapka zpětná 100</t>
  </si>
  <si>
    <t>408</t>
  </si>
  <si>
    <t>205</t>
  </si>
  <si>
    <t>410</t>
  </si>
  <si>
    <t>RSK 125</t>
  </si>
  <si>
    <t>klapka zpětná 125</t>
  </si>
  <si>
    <t>412</t>
  </si>
  <si>
    <t>207</t>
  </si>
  <si>
    <t>RSK 160</t>
  </si>
  <si>
    <t>klapka zpětná 160</t>
  </si>
  <si>
    <t>414</t>
  </si>
  <si>
    <t>728314111R00</t>
  </si>
  <si>
    <t>Montáž protidešť. žaluzie čtyřhranné do 0,15 m2</t>
  </si>
  <si>
    <t>416</t>
  </si>
  <si>
    <t>209</t>
  </si>
  <si>
    <t>TWG 160</t>
  </si>
  <si>
    <t>protidešťová žaluzie plechová, d100 mm</t>
  </si>
  <si>
    <t>418</t>
  </si>
  <si>
    <t>TWG 200</t>
  </si>
  <si>
    <t>protidešťová žaluzie plechová, 200x200 mm</t>
  </si>
  <si>
    <t>420</t>
  </si>
  <si>
    <t>211</t>
  </si>
  <si>
    <t>728413521R00</t>
  </si>
  <si>
    <t>Montáž talířového ventilu kruhového do d 100 mm</t>
  </si>
  <si>
    <t>422</t>
  </si>
  <si>
    <t>KK 100</t>
  </si>
  <si>
    <t>talířový ventil kovový odvodní, DN 100, RAL 9010</t>
  </si>
  <si>
    <t>424</t>
  </si>
  <si>
    <t>213</t>
  </si>
  <si>
    <t>728413522R00</t>
  </si>
  <si>
    <t>Montáž talířového ventilu kruhového do d 200 mm</t>
  </si>
  <si>
    <t>426</t>
  </si>
  <si>
    <t>KK 160</t>
  </si>
  <si>
    <t>talířový ventil kovový odvodní, DN 160, RAL 9010</t>
  </si>
  <si>
    <t>428</t>
  </si>
  <si>
    <t>215</t>
  </si>
  <si>
    <t>728611211R00</t>
  </si>
  <si>
    <t>Mtž ventilátoru radiál.nízkotl.potrub.do d 100 mm</t>
  </si>
  <si>
    <t>430</t>
  </si>
  <si>
    <t>radiální ventilátor do potrubí DN 100, montáž do podhledu</t>
  </si>
  <si>
    <t>432</t>
  </si>
  <si>
    <t>217</t>
  </si>
  <si>
    <t>31-1</t>
  </si>
  <si>
    <t>sada pro montáž do podhledu</t>
  </si>
  <si>
    <t>434</t>
  </si>
  <si>
    <t>436</t>
  </si>
  <si>
    <t>219</t>
  </si>
  <si>
    <t>32-1</t>
  </si>
  <si>
    <t>438</t>
  </si>
  <si>
    <t>440</t>
  </si>
  <si>
    <t>221</t>
  </si>
  <si>
    <t>33-1</t>
  </si>
  <si>
    <t>442</t>
  </si>
  <si>
    <t>728616211R00</t>
  </si>
  <si>
    <t>Mtž ventilátoru diagon. nízkotl. potrub.do d 100mm</t>
  </si>
  <si>
    <t>444</t>
  </si>
  <si>
    <t>223</t>
  </si>
  <si>
    <t>TD 250/100</t>
  </si>
  <si>
    <t>diagonální ventilátor do potrubí, DN 100</t>
  </si>
  <si>
    <t>446</t>
  </si>
  <si>
    <t>728616212R00</t>
  </si>
  <si>
    <t>Mtž ventilátoru diagon. nízkotl. potrub.do d 200mm</t>
  </si>
  <si>
    <t>448</t>
  </si>
  <si>
    <t>225</t>
  </si>
  <si>
    <t>TD 350/125</t>
  </si>
  <si>
    <t>diagonální ventilátor do potrubí, DN 125</t>
  </si>
  <si>
    <t>450</t>
  </si>
  <si>
    <t>TD 500/160</t>
  </si>
  <si>
    <t>diagonální ventilátor do potrubí, DN 160</t>
  </si>
  <si>
    <t>452</t>
  </si>
  <si>
    <t>227</t>
  </si>
  <si>
    <t>454</t>
  </si>
  <si>
    <t>456</t>
  </si>
  <si>
    <t>229</t>
  </si>
  <si>
    <t>458</t>
  </si>
  <si>
    <t>460</t>
  </si>
  <si>
    <t>231</t>
  </si>
  <si>
    <t>462</t>
  </si>
  <si>
    <t>464</t>
  </si>
  <si>
    <t>233</t>
  </si>
  <si>
    <t>466</t>
  </si>
  <si>
    <t>TWGPRO315/315</t>
  </si>
  <si>
    <t>přechod pro PD žaluzii 315x315/315</t>
  </si>
  <si>
    <t>468</t>
  </si>
  <si>
    <t>235</t>
  </si>
  <si>
    <t>470</t>
  </si>
  <si>
    <t>472</t>
  </si>
  <si>
    <t>237</t>
  </si>
  <si>
    <t>474</t>
  </si>
  <si>
    <t>OBJ 125/125</t>
  </si>
  <si>
    <t xml:space="preserve">odbočka jednostranná  90° 125/125</t>
  </si>
  <si>
    <t>476</t>
  </si>
  <si>
    <t>odbočka jednostranná 90° 125/125</t>
  </si>
  <si>
    <t>239</t>
  </si>
  <si>
    <t>728212712R00</t>
  </si>
  <si>
    <t>Montáž střišky nebo hlavice plech.kruh.do d 200 mm</t>
  </si>
  <si>
    <t>478</t>
  </si>
  <si>
    <t>42972302R</t>
  </si>
  <si>
    <t>Stříška kruhová velikost 125, protidešťová</t>
  </si>
  <si>
    <t>480</t>
  </si>
  <si>
    <t>241</t>
  </si>
  <si>
    <t>728212714R00</t>
  </si>
  <si>
    <t>Montáž střišky nebo hlavice plech.kruh.do d 400 mm</t>
  </si>
  <si>
    <t>482</t>
  </si>
  <si>
    <t>42972153R</t>
  </si>
  <si>
    <t>Výfukový kus se sítem velikost 315</t>
  </si>
  <si>
    <t>484</t>
  </si>
  <si>
    <t>243</t>
  </si>
  <si>
    <t>486</t>
  </si>
  <si>
    <t>TWG 160.1</t>
  </si>
  <si>
    <t>protidešťová žaluzie plechová, 160x160 mm</t>
  </si>
  <si>
    <t>488</t>
  </si>
  <si>
    <t>245</t>
  </si>
  <si>
    <t>TWG 315</t>
  </si>
  <si>
    <t>protidešťová žaluzie plechová, 315x315 mm</t>
  </si>
  <si>
    <t>490</t>
  </si>
  <si>
    <t>492</t>
  </si>
  <si>
    <t>247</t>
  </si>
  <si>
    <t>talířový ventil DN 125 vč. požár. klapky, s konc. spínači, EI90</t>
  </si>
  <si>
    <t>494</t>
  </si>
  <si>
    <t>728415122R00</t>
  </si>
  <si>
    <t>Montáž mřížky větrací nebo ventilační do d 200 mm</t>
  </si>
  <si>
    <t>496</t>
  </si>
  <si>
    <t>249</t>
  </si>
  <si>
    <t>42972740R</t>
  </si>
  <si>
    <t>Mřížka kruhová KMM pr.125.20, na konec potrubí</t>
  </si>
  <si>
    <t>498</t>
  </si>
  <si>
    <t>42972741R</t>
  </si>
  <si>
    <t>Mřížka kruhová KMM pr.160.20, na konec potrubí</t>
  </si>
  <si>
    <t>500</t>
  </si>
  <si>
    <t>251</t>
  </si>
  <si>
    <t>728415124R00</t>
  </si>
  <si>
    <t>Montáž mřížky větrací nebo ventilační do d 400 mm</t>
  </si>
  <si>
    <t>502</t>
  </si>
  <si>
    <t>42972745R</t>
  </si>
  <si>
    <t>Mřížka kruhová KMM pr.315.20, na konec potrubí</t>
  </si>
  <si>
    <t>504</t>
  </si>
  <si>
    <t>253</t>
  </si>
  <si>
    <t>728614212R00</t>
  </si>
  <si>
    <t>Mtž ventilátoru axiál. nízkotl. potrub. do d 200mm</t>
  </si>
  <si>
    <t>506</t>
  </si>
  <si>
    <t>malý axiál. ventilátor do potrubí DN 125, vsuvný</t>
  </si>
  <si>
    <t>508</t>
  </si>
  <si>
    <t>255</t>
  </si>
  <si>
    <t>510</t>
  </si>
  <si>
    <t>06 - osvětlení</t>
  </si>
  <si>
    <t>svítidlo dle označení 1</t>
  </si>
  <si>
    <t>Poznámka k položce:_x000d_
specifikace dle výkresu PŠ-0121-DPS-SENB/11-E</t>
  </si>
  <si>
    <t>2; 4</t>
  </si>
  <si>
    <t>svítidlo dle označení 2, 4</t>
  </si>
  <si>
    <t>svítidlo dle označení 3</t>
  </si>
  <si>
    <t>svítidlo dle označení 5</t>
  </si>
  <si>
    <t>svítidlo dle označení 6</t>
  </si>
  <si>
    <t>svítidlo dle označení 7</t>
  </si>
  <si>
    <t>svítidlo dle označení 8</t>
  </si>
  <si>
    <t>svítidlo dle označení 9</t>
  </si>
  <si>
    <t>svítidlo dle označení 10</t>
  </si>
  <si>
    <t>svítidlo dle označení 11</t>
  </si>
  <si>
    <t>svítidlo dle označení 12</t>
  </si>
  <si>
    <t>svítidlo dle označení 13</t>
  </si>
  <si>
    <t>14 - 18</t>
  </si>
  <si>
    <t>svítidlo dle označení 14-18</t>
  </si>
  <si>
    <t>svítidlo dle označení 19</t>
  </si>
  <si>
    <t>svítidlo dle označení 20</t>
  </si>
  <si>
    <t>svítidlo dle označení 21</t>
  </si>
  <si>
    <t>svítidlo dle označení 22</t>
  </si>
  <si>
    <t>svítidlo dle označení 23</t>
  </si>
  <si>
    <t>svítidlo dle označení 24</t>
  </si>
  <si>
    <t>svítidlo dle označení 25</t>
  </si>
  <si>
    <t>07 - UT</t>
  </si>
  <si>
    <t xml:space="preserve">904      R02</t>
  </si>
  <si>
    <t>Hzs-zkousky v ramci montaz.praci, Topná zkouška trvání 72 hod</t>
  </si>
  <si>
    <t>h</t>
  </si>
  <si>
    <t>722181213RT5</t>
  </si>
  <si>
    <t>Izolace návleková PE pěna tl. stěny 13 mm, vnitřní průměr 15 mm</t>
  </si>
  <si>
    <t>722181214RT6</t>
  </si>
  <si>
    <t>Izolace návleková PE pěna tl. stěny 20 mm, vnitřní průměr 18 mm</t>
  </si>
  <si>
    <t>722181214RT7</t>
  </si>
  <si>
    <t>Izolace návleková PE pěna tl. stěny 20 mm, vnitřní průměr 22 mm</t>
  </si>
  <si>
    <t>722181215RT9</t>
  </si>
  <si>
    <t xml:space="preserve">Izolace návleková  PE pěna tl. stěny 25 mm, vnitřní průměr 28 mm</t>
  </si>
  <si>
    <t>Izolace návleková PE pěna tl. stěny 25 mm, vnitřní průměr 28 mm</t>
  </si>
  <si>
    <t>722181215RU2</t>
  </si>
  <si>
    <t xml:space="preserve">Izolace návleková  PE pěna tl. stěny 25 mm, vnitřní průměr 35 mm</t>
  </si>
  <si>
    <t>Izolace návleková PE pěna tl. stěny 25 mm, vnitřní průměr 35 mm</t>
  </si>
  <si>
    <t>722181215RW2</t>
  </si>
  <si>
    <t xml:space="preserve">Izolace návleková  pěnový PU PRO tl. stěny 25 mm, vnitřní průměr 45 mm</t>
  </si>
  <si>
    <t>Izolace návleková pěnový PU PRO tl. stěny 25 mm, vnitřní průměr 45 mm</t>
  </si>
  <si>
    <t>722234231R00</t>
  </si>
  <si>
    <t>Změkčovací filtr pro katexové změkčení, G 1/2, bez náplně</t>
  </si>
  <si>
    <t>722spc</t>
  </si>
  <si>
    <t>patrona pro změkčování</t>
  </si>
  <si>
    <t>722269111R00</t>
  </si>
  <si>
    <t>Montáž vodoměru závitového jdnovt. suchob. G1/2"</t>
  </si>
  <si>
    <t>722-spc</t>
  </si>
  <si>
    <t>program.digit.vodoměr pro výměnu patrony, sign.přes nadřazený systém</t>
  </si>
  <si>
    <t>998722103R00</t>
  </si>
  <si>
    <t>Přesun hmot pro vnitřní vodovod, výšky do 24 m</t>
  </si>
  <si>
    <t>724239102R00</t>
  </si>
  <si>
    <t>Montáž spínače tlakového ovládacího</t>
  </si>
  <si>
    <t>724spc</t>
  </si>
  <si>
    <t>autom.doplňování otopné vody, pro přímé napoj.na rozvod pit.vody-dle DIN EN 1717</t>
  </si>
  <si>
    <t>724spc.1</t>
  </si>
  <si>
    <t>externí tlak.čidlo</t>
  </si>
  <si>
    <t>998724103R00</t>
  </si>
  <si>
    <t>Přesun hmot pro strojní vybavení, výšky do 24 m</t>
  </si>
  <si>
    <t>731249128R00</t>
  </si>
  <si>
    <t>Montáž kotle ocel.teplov.,kapalina/plyn do 85 kW</t>
  </si>
  <si>
    <t>731 spc</t>
  </si>
  <si>
    <t>závěs.kond.kotel 80 kW celk.160 kW, příkon 19,8-76,8 kW</t>
  </si>
  <si>
    <t>731412211R00</t>
  </si>
  <si>
    <t>Odkouř. koax.svislé 110/160 PP dl.1,5m, vč.stř.nást.</t>
  </si>
  <si>
    <t>sada</t>
  </si>
  <si>
    <t>731412243R00</t>
  </si>
  <si>
    <t>Adaptér spalinový 110/160 mm PP</t>
  </si>
  <si>
    <t>731412251R00</t>
  </si>
  <si>
    <t>Kus prodlužovací odkouření 110/160 mm PP dl. 0,5 m</t>
  </si>
  <si>
    <t>731412252R00</t>
  </si>
  <si>
    <t>Kus prodlužovací odkouření 100/160 mm PP dl. 1,0 m</t>
  </si>
  <si>
    <t>731412263R00</t>
  </si>
  <si>
    <t>Koleno 87° 110/160 mm PP</t>
  </si>
  <si>
    <t>731412265R00</t>
  </si>
  <si>
    <t>T-kus revizní 87° 110/160 mm PP</t>
  </si>
  <si>
    <t>731412271R00</t>
  </si>
  <si>
    <t>Průchodka střešní pro šik. stř. s olověným límcem</t>
  </si>
  <si>
    <t>998731102R00</t>
  </si>
  <si>
    <t>Přesun hmot pro kotelny, výšky do 12 m</t>
  </si>
  <si>
    <t>732119191R00</t>
  </si>
  <si>
    <t>M. rozdělovačů a sběračů DN 100 (90x90mm) dl 1m</t>
  </si>
  <si>
    <t>732119291R00</t>
  </si>
  <si>
    <t>Mont.přípl. za dalšího 0,5 m tělesa rozděl.,DN 100</t>
  </si>
  <si>
    <t>732 spc</t>
  </si>
  <si>
    <t>Modul R+S pro 2 okruhy, 12 m3/h, vč. izolace</t>
  </si>
  <si>
    <t>732 spc.1</t>
  </si>
  <si>
    <t>Modul R+S pro 3 okruhy, 12 m3/h, vč. izolace</t>
  </si>
  <si>
    <t>732 spc.2</t>
  </si>
  <si>
    <t>Rohová přípojka R+S, 12 m3/h, vč. izolace</t>
  </si>
  <si>
    <t>732331518R00</t>
  </si>
  <si>
    <t>Nádoby expanzní tlak.s memb.,150 l, vč. servisního uzávěru DN 25</t>
  </si>
  <si>
    <t>732349103R00</t>
  </si>
  <si>
    <t>Montáž anuloidu III - průtok 12 m3/hod</t>
  </si>
  <si>
    <t>732 spc.3</t>
  </si>
  <si>
    <t>Mont. sada DUO do 160 kW, vč. THR DN 65 s iz., nosné kce pro kotle, potrubí</t>
  </si>
  <si>
    <t>732239101R00</t>
  </si>
  <si>
    <t>Montáž čerpadlové skupiny</t>
  </si>
  <si>
    <t>732 spc.4</t>
  </si>
  <si>
    <t>čerp.skupina bez směš. DN 32+, kvs sest.11,7, čerp.6m, 4,6 m3/hod, 230 V</t>
  </si>
  <si>
    <t>732 spc.5</t>
  </si>
  <si>
    <t>čerp. skupina se směš. DN 25, kvs sest.5,8, směš.7,4, čerp.6 m, 2 m3/hod, 230 V</t>
  </si>
  <si>
    <t>732 spc.6</t>
  </si>
  <si>
    <t>čerp. skupina se směš. DN 32, kvs sest.5,8, směš.7,4, čerp.6 m, 3,3 m3/hod, 230 V</t>
  </si>
  <si>
    <t>732 spc.7</t>
  </si>
  <si>
    <t>čerp. skupina se směš. DN 32+, kvs sest.9,8, směš.12, čerp.10m, 4,1 m3/hod, 230 V</t>
  </si>
  <si>
    <t>732239102R00</t>
  </si>
  <si>
    <t>Montáž sady DUO pro kaskádu do 160 kW</t>
  </si>
  <si>
    <t>732 spc.8</t>
  </si>
  <si>
    <t>Sada DUO pro kaskádu do 160 kW, vč. 2 oběh. čerp., neutralizace, regulace, webserveru</t>
  </si>
  <si>
    <t>998732102R00</t>
  </si>
  <si>
    <t>Přesun hmot pro strojovny, výšky do 12 m</t>
  </si>
  <si>
    <t>733110803R00</t>
  </si>
  <si>
    <t>Demontáž potrubí ocelového závitového do DN 15</t>
  </si>
  <si>
    <t>37*0,20</t>
  </si>
  <si>
    <t>722190401R00</t>
  </si>
  <si>
    <t>Příprava pro napojení ot. tělesa DN 15</t>
  </si>
  <si>
    <t>733191915R00</t>
  </si>
  <si>
    <t>Zaslepení potrubí zkováním a zavařením DN 25</t>
  </si>
  <si>
    <t>733191916R00</t>
  </si>
  <si>
    <t>Zaslepení potrubí zkováním a zavařením DN 32</t>
  </si>
  <si>
    <t>733191925R00</t>
  </si>
  <si>
    <t>Navaření odbočky na potrubí,DN odbočky 25</t>
  </si>
  <si>
    <t>733151212R00</t>
  </si>
  <si>
    <t>Potrubí ocel. vně pozink. lis. D 15x1,2 mm</t>
  </si>
  <si>
    <t>733151213R00</t>
  </si>
  <si>
    <t>Potrubí ocel. vně pozink. lis. D 18x1,2 mm</t>
  </si>
  <si>
    <t>733151214R00</t>
  </si>
  <si>
    <t>Potrubí ocel. vně pozink. lis. D 22x1,5 mm</t>
  </si>
  <si>
    <t>733151215R00</t>
  </si>
  <si>
    <t>Potrubí ocel. vně pozink. lis. D 28x1,5 mm</t>
  </si>
  <si>
    <t>733151216R00</t>
  </si>
  <si>
    <t>Potrubí ocel. vně pozink. lis. D 35x1,5 mm</t>
  </si>
  <si>
    <t>733151217R00</t>
  </si>
  <si>
    <t>Potrubí ocel. vně pozink. lis. D 42x1,5 mm</t>
  </si>
  <si>
    <t>733151218R00</t>
  </si>
  <si>
    <t>Potrubí ocel. vně pozink. lis. D 54x1,5 mm</t>
  </si>
  <si>
    <t>733190106R00</t>
  </si>
  <si>
    <t xml:space="preserve">Tlaková zkouška potrubí  DN 32</t>
  </si>
  <si>
    <t>Tlaková zkouška potrubí DN 32</t>
  </si>
  <si>
    <t>164+39+26+110+59</t>
  </si>
  <si>
    <t>733190108R00</t>
  </si>
  <si>
    <t xml:space="preserve">Tlaková zkouška potrubí  DN 50</t>
  </si>
  <si>
    <t>Tlaková zkouška potrubí DN 50</t>
  </si>
  <si>
    <t>733890803R00</t>
  </si>
  <si>
    <t>Přemístění vybouraných hmot - potrubí, H 6 - 24 m</t>
  </si>
  <si>
    <t>998733103R00</t>
  </si>
  <si>
    <t>Přesun hmot pro rozvody potrubí, výšky do 24 m</t>
  </si>
  <si>
    <t>734200821R00</t>
  </si>
  <si>
    <t>Demontáž armatur se 2závity do G 1/2</t>
  </si>
  <si>
    <t>734209113R00</t>
  </si>
  <si>
    <t>Montáž armatur závitových,se 2závity, G 1/2</t>
  </si>
  <si>
    <t>55121092.AR</t>
  </si>
  <si>
    <t>Ventil radiátorový přímý DT 15, vnitřní závit, autom. omezení průtoku</t>
  </si>
  <si>
    <t>5513730620R</t>
  </si>
  <si>
    <t>Hlavice termostatická pro veř. prostory</t>
  </si>
  <si>
    <t>734209118R00</t>
  </si>
  <si>
    <t>Montáž armatur závitových,se 2závity, G 2</t>
  </si>
  <si>
    <t>FL30016</t>
  </si>
  <si>
    <t>odlučovač mikrobublin G 2</t>
  </si>
  <si>
    <t>FL30036</t>
  </si>
  <si>
    <t>magnet.odlučovač nečistot G 2</t>
  </si>
  <si>
    <t>734213111R00</t>
  </si>
  <si>
    <t>Ventil automatický odvzdušňovací, DN 10</t>
  </si>
  <si>
    <t>734251124R00</t>
  </si>
  <si>
    <t>Ventily pojistné pružinové, G 3/4x1, 4 bar,</t>
  </si>
  <si>
    <t>734263132R00</t>
  </si>
  <si>
    <t>Šroubení regulační, přímé, DN 15</t>
  </si>
  <si>
    <t>734263221R00</t>
  </si>
  <si>
    <t>Šroubení regulační dvoutrub. přímé, G 1/2-EK</t>
  </si>
  <si>
    <t>734293312R00</t>
  </si>
  <si>
    <t>Kohout kulový vypouštěcí, DN 15</t>
  </si>
  <si>
    <t>734411111R00</t>
  </si>
  <si>
    <t>Teploměr příložný</t>
  </si>
  <si>
    <t>734421160R00</t>
  </si>
  <si>
    <t>Tlakoměr deformační 0-10 MPa č. 03322, D 100</t>
  </si>
  <si>
    <t>734890803R00</t>
  </si>
  <si>
    <t>Přemístění demontovaných hmot - armatur, H 6- 24 m</t>
  </si>
  <si>
    <t>998734103R00</t>
  </si>
  <si>
    <t>Přesun hmot pro armatury, výšky do 24 m</t>
  </si>
  <si>
    <t>735156647R00</t>
  </si>
  <si>
    <t>Ot. tělesa panel., boční př., 2 des., 2 pl., v.500, d.1200</t>
  </si>
  <si>
    <t>735156764R00</t>
  </si>
  <si>
    <t>Ot. tělesa panel., boční př., 3 des., 3 pl., v.600, d.800</t>
  </si>
  <si>
    <t>735156765R00</t>
  </si>
  <si>
    <t>Ot. tělesa panel., boční př., 3 des., 3 pl., v.600, d.900</t>
  </si>
  <si>
    <t>735156440R00</t>
  </si>
  <si>
    <t>Ot. tělesa panel., boční př., rozteč 500 mm, 2 des., 0 pl., v.550, d.400</t>
  </si>
  <si>
    <t>735156540R00</t>
  </si>
  <si>
    <t>Ot. tělesa panel., boční př., rozteč 500 mm, 2 des., 1 pl., v.550, d.400</t>
  </si>
  <si>
    <t>735156541R00</t>
  </si>
  <si>
    <t>Ot. tělesa panel., boční př., rozteč 500 mm, 2 des., 1 pl., v.550, d.500</t>
  </si>
  <si>
    <t>735156644R00</t>
  </si>
  <si>
    <t>Ot. tělesa panel., boční př., rozteč 500 mm, 2 des., 2 pl., v.550, d.800</t>
  </si>
  <si>
    <t>735156742R00</t>
  </si>
  <si>
    <t>Ot. tělesa panel., boční př., rozteč 500 mm, 3 des., 3 pl., v.550, d.600</t>
  </si>
  <si>
    <t>735156743R00</t>
  </si>
  <si>
    <t>Ot. tělesa panel., boční př., rozteč 500 mm, 3 des., 3 pl., v.550, d.700</t>
  </si>
  <si>
    <t>735156744R00</t>
  </si>
  <si>
    <t>Ot. tělesa panel., boční př., rozteč 500 mm, 3 des., 3 pl., v.550, d.800</t>
  </si>
  <si>
    <t>735156746R00</t>
  </si>
  <si>
    <t>Ot. tělesa panel., boční př., rozteč 500 mm, 3 des., 3 pl., v.550, d.1000</t>
  </si>
  <si>
    <t>735156747R00</t>
  </si>
  <si>
    <t>Ot. tělesa panel., boční př., rozteč 500 mm, 3 des., 3 pl., v.550, d.1200</t>
  </si>
  <si>
    <t>735156748R00</t>
  </si>
  <si>
    <t>Ot. tělesa panel., boční př., rozteč 500 mm, 3 des., 3 pl., v.550, d.1400</t>
  </si>
  <si>
    <t>735157160R00</t>
  </si>
  <si>
    <t>Otopná těl.panel. 1 des., 0 pl., v.600, d.400, spodní připoj., vent.vložka</t>
  </si>
  <si>
    <t>735157261R00</t>
  </si>
  <si>
    <t>Otopná těl.panel. 1 des., 1 pl., v.600, d.500, spodní připoj., vent.vložka</t>
  </si>
  <si>
    <t>735157262R00</t>
  </si>
  <si>
    <t>Otopná těl.panel. 1 des., 1 pl., v.600, d.600, spodní připoj., vent.vložka</t>
  </si>
  <si>
    <t>735157263R00</t>
  </si>
  <si>
    <t>Otopná těl.panel. 1 des., 1 pl., v.600, d.700, spodní připoj., vent.vložka</t>
  </si>
  <si>
    <t>735157560R00</t>
  </si>
  <si>
    <t>Otopná těl.panel. 2 des., 1 pl., v.600, d.400, spodní připoj., vent.vložka</t>
  </si>
  <si>
    <t>735157561R00</t>
  </si>
  <si>
    <t>Otopná těl.panel. 2 des., 1 pl., v.600, d.500, spodní připoj., vent.vložka</t>
  </si>
  <si>
    <t>735157562R00</t>
  </si>
  <si>
    <t>Otopná těl.panel. 2 des., 1 pl., v.600, d.600, spodní připoj., vent.vložka</t>
  </si>
  <si>
    <t>735157660R00</t>
  </si>
  <si>
    <t>Otopná těl.panel. 2 des., 2 pl., v.600, d.400, spodní připoj., vent.vložka</t>
  </si>
  <si>
    <t>735157662R00</t>
  </si>
  <si>
    <t>Otopná těl.panel. 2 des., 2 pl., v.600, d.600, spodní připoj., vent.vložka</t>
  </si>
  <si>
    <t>735157668R00</t>
  </si>
  <si>
    <t>Otopná těl.panel. 2 des., 2 pl., v.600, d.1200, spodní připoj., vent.vložka</t>
  </si>
  <si>
    <t>735157671R00</t>
  </si>
  <si>
    <t>Otopná těl.panel. 2 des., 2 pl., v.600, d.1800, spodní připoj., vent.vložka</t>
  </si>
  <si>
    <t>735157683R00</t>
  </si>
  <si>
    <t>Otopná těl.panel. 2 des., 2 pl., v.900, d.700, spodní připoj., vent.vložka</t>
  </si>
  <si>
    <t>735157684R00</t>
  </si>
  <si>
    <t>Otopná těl.panel. 2 des., 2 pl., v.900, d.800, spodní připoj., vent.vložka</t>
  </si>
  <si>
    <t>735157724R00</t>
  </si>
  <si>
    <t>Otopná těl.panel. 3 des., 3 pl., v.400, v.800, spodní přípoj, vent.vložka</t>
  </si>
  <si>
    <t>735157728R00</t>
  </si>
  <si>
    <t>Otopná těl.panel. 3 des., 3 pl., v.400, d.1200, spodní přípoj, vent.vložka</t>
  </si>
  <si>
    <t>735157780R00</t>
  </si>
  <si>
    <t>Otopná těl.panel. 3 des., 3 pl., v.900, d.400, spodní připoj., vent.vložka</t>
  </si>
  <si>
    <t>735158210R00</t>
  </si>
  <si>
    <t>Tlakové zkoušky panelových těles 1řadých</t>
  </si>
  <si>
    <t>735158220R00</t>
  </si>
  <si>
    <t>Tlakové zkoušky panelových těles 2řadých</t>
  </si>
  <si>
    <t>735158230R00</t>
  </si>
  <si>
    <t>Tlakové zkoušky panelových těles 3řadých</t>
  </si>
  <si>
    <t>735131810R00</t>
  </si>
  <si>
    <t>Demontáž otopných těles hliníkových článkových</t>
  </si>
  <si>
    <t>735494811R00</t>
  </si>
  <si>
    <t>Vypuštění vody z otopných těles</t>
  </si>
  <si>
    <t>735890803R00</t>
  </si>
  <si>
    <t>Přemístění demont. hmot - otop. těles, H 12 - 24 m</t>
  </si>
  <si>
    <t>998735103R00</t>
  </si>
  <si>
    <t>Přesun hmot pro otopná tělesa, výšky do 24 m</t>
  </si>
  <si>
    <t>736342312R00</t>
  </si>
  <si>
    <t>Polystyrenová izol. deska h40</t>
  </si>
  <si>
    <t>736343326RT3</t>
  </si>
  <si>
    <t>Potrubí PE-X,D 18x2,0 mm, na fólii, rozteč 100 mm</t>
  </si>
  <si>
    <t>736343326RT7</t>
  </si>
  <si>
    <t>Potrubí PE-X,D 18x2,0 mm, na fólii, rozteč 200 mm</t>
  </si>
  <si>
    <t>736343326RU2</t>
  </si>
  <si>
    <t>Potrubí PE-X,D 18x2,0 mm, na fólii, rozteč 300 mm</t>
  </si>
  <si>
    <t>736346302R00</t>
  </si>
  <si>
    <t>Sestava roz./sběr., 3cest.bez skříně, průtok.,uz.</t>
  </si>
  <si>
    <t>736346811R00</t>
  </si>
  <si>
    <t>Skříň rozdělovače pod omítku 400x680-730x110-160mm</t>
  </si>
  <si>
    <t>736346914R00</t>
  </si>
  <si>
    <t>Adaptér 18 x (18x2) mm</t>
  </si>
  <si>
    <t>736346302R00.1</t>
  </si>
  <si>
    <t>Sestava roz./sběr., 3cest.bez skříně, průtok., uz., výměna</t>
  </si>
  <si>
    <t>736346811R00.1</t>
  </si>
  <si>
    <t>Skříň rozdělovače pod omítku 400x680-730x110-160mm, výměna</t>
  </si>
  <si>
    <t>736346303R00</t>
  </si>
  <si>
    <t>Sestava roz./sběr., 4cest.bez skříně, průtok., uz., výměna</t>
  </si>
  <si>
    <t>736346812R00</t>
  </si>
  <si>
    <t>Skříň rozdělovače pod omítku 600x680-730x110-160mm, výměna</t>
  </si>
  <si>
    <t>736346304R00</t>
  </si>
  <si>
    <t>Sestava roz./sběr., 5cest.bez skříně, průtok., uz., výměna</t>
  </si>
  <si>
    <t>736346305R00</t>
  </si>
  <si>
    <t>Sestava roz./sběr., 6cest.bez skříně, průtok., uz., výměna</t>
  </si>
  <si>
    <t>736346306R00</t>
  </si>
  <si>
    <t>Sestava roz./sběr., 7cest.bez skříně, průtok., uz., výměna</t>
  </si>
  <si>
    <t>736346913R00</t>
  </si>
  <si>
    <t>Adaptér 18 x (17x2) mm</t>
  </si>
  <si>
    <t>767999801R00</t>
  </si>
  <si>
    <t>Demontáž doplňků staveb o hmotnosti do 50 kg, skříně a R+S podl. vytápění</t>
  </si>
  <si>
    <t>08 - MaR</t>
  </si>
  <si>
    <t xml:space="preserve">D1 -  VZT 1 - 1.NP, 2.NP</t>
  </si>
  <si>
    <t xml:space="preserve">D2 -  VZT 1 - 3.NP, 4.NP</t>
  </si>
  <si>
    <t xml:space="preserve">D3 -  SYSTÉM VRF - CHLAZENÍ</t>
  </si>
  <si>
    <t xml:space="preserve">D4 -  VZT - Větrání kotelny</t>
  </si>
  <si>
    <t xml:space="preserve">D5 -  Plynová kotelna</t>
  </si>
  <si>
    <t xml:space="preserve">D6 -  Kabelové trasy</t>
  </si>
  <si>
    <t xml:space="preserve">D7 -  Řídicí systém</t>
  </si>
  <si>
    <t xml:space="preserve">D8 -  Operátorská stanice</t>
  </si>
  <si>
    <t xml:space="preserve">D9 -  Uvedení do provozu</t>
  </si>
  <si>
    <t xml:space="preserve">D10 -  Montážní práce</t>
  </si>
  <si>
    <t xml:space="preserve"> VZT 1 - 1.NP, 2.NP</t>
  </si>
  <si>
    <t>Pol46</t>
  </si>
  <si>
    <t>Relé 2P / 8A, cívka 24VDC včetně patice na DIN lištu se šroub.vývody a pojistné spony</t>
  </si>
  <si>
    <t>Pol47</t>
  </si>
  <si>
    <t>Řadová pojistková svorka na DIN lištu, 230VAC/6,3A ,šedá s doutnavkou</t>
  </si>
  <si>
    <t>Pol48</t>
  </si>
  <si>
    <t>Pohon 10Nm pro klapku VZT, napájení 230VAC s havarijní funkcí a signálním kontaktem otevřeno</t>
  </si>
  <si>
    <t>Pol49</t>
  </si>
  <si>
    <t>Kanálový snímač CO2 / 0-10V = součást dodávky VZT</t>
  </si>
  <si>
    <t>Pol50</t>
  </si>
  <si>
    <t>Pohybové čidlo infra, 230VAC, spínací prvek relé</t>
  </si>
  <si>
    <t>Pol51</t>
  </si>
  <si>
    <t>Řadová pojistková svorka na DIN lištu, 24VDC/6,3A ,šedá s doutnavkou</t>
  </si>
  <si>
    <t>Pol52</t>
  </si>
  <si>
    <t>Svorka řadová do 2,5mm2 včetně doplňků</t>
  </si>
  <si>
    <t>Pol53</t>
  </si>
  <si>
    <t>JE-Y (St)Y 1x2x0,8</t>
  </si>
  <si>
    <t>Pol54</t>
  </si>
  <si>
    <t>JE-Y (St)Y 2x2x0,8</t>
  </si>
  <si>
    <t>Pol55</t>
  </si>
  <si>
    <t>CYKY-O 2x1,5</t>
  </si>
  <si>
    <t>Pol56</t>
  </si>
  <si>
    <t>SYKFY 2x2x0,5</t>
  </si>
  <si>
    <t>Pol57</t>
  </si>
  <si>
    <t>UTP5e PVC solarix + 2ks RJ45</t>
  </si>
  <si>
    <t xml:space="preserve"> VZT 1 - 3.NP, 4.NP</t>
  </si>
  <si>
    <t xml:space="preserve"> SYSTÉM VRF - CHLAZENÍ</t>
  </si>
  <si>
    <t>D4</t>
  </si>
  <si>
    <t xml:space="preserve"> VZT - Větrání kotelny</t>
  </si>
  <si>
    <t>Pol58</t>
  </si>
  <si>
    <t>Jistič 1C4A 10kV s pomocným kontaktem 1Z+1R</t>
  </si>
  <si>
    <t>Pol59</t>
  </si>
  <si>
    <t>Výkonové relé 3P/16A, cívka 24VDC, včetně patice na DIN lištu se šroub.vývody</t>
  </si>
  <si>
    <t>Pol60</t>
  </si>
  <si>
    <t>CYKY-J 3x1,5</t>
  </si>
  <si>
    <t>Pol61</t>
  </si>
  <si>
    <t>Interiérový snímač teploty 0-35°C, výstupní signál dle analogového vstupu ŘS</t>
  </si>
  <si>
    <t>Pol62</t>
  </si>
  <si>
    <t>D5</t>
  </si>
  <si>
    <t xml:space="preserve"> Plynová kotelna</t>
  </si>
  <si>
    <t>Pol63</t>
  </si>
  <si>
    <t>Nástěnný ocelový rozvaděč 1200x800x300 mm, IP55/20, vč. montážní desky a příslušenství</t>
  </si>
  <si>
    <t>Pol64</t>
  </si>
  <si>
    <t>Zásuvka 16A/230VAC povrchová montáž IP44</t>
  </si>
  <si>
    <t>Pol65</t>
  </si>
  <si>
    <t>Jistič 1B10A 10kV s pomocným kontaktem 1Z+1R</t>
  </si>
  <si>
    <t>Pol66</t>
  </si>
  <si>
    <t>Pol67</t>
  </si>
  <si>
    <t>Jistič 3B16A 10kV</t>
  </si>
  <si>
    <t>Pol68</t>
  </si>
  <si>
    <t>Jistič 1C4A 10kV</t>
  </si>
  <si>
    <t>Pol69</t>
  </si>
  <si>
    <t>Jistič 1B6A 10kV</t>
  </si>
  <si>
    <t>Pol70</t>
  </si>
  <si>
    <t>Jistič 1B10A 10kV</t>
  </si>
  <si>
    <t>Pol71</t>
  </si>
  <si>
    <t>Venkovní snímač teploty -20...+50°C, výstupní signál dle analogového vstupu ŘS</t>
  </si>
  <si>
    <t>Pol72</t>
  </si>
  <si>
    <t>Havarijní termostat prostorový 0…+40°C, reléový výstup 1P, IP65</t>
  </si>
  <si>
    <t>Pol73</t>
  </si>
  <si>
    <t>Snímač zaplavení, 24VAC/DC, reléový výstup 1P, materiál elektrod: nerez 1.4301 IP65</t>
  </si>
  <si>
    <t>Pol74</t>
  </si>
  <si>
    <t>Zdroj 230VAC / 24VDC / 10,0A</t>
  </si>
  <si>
    <t>Pol75</t>
  </si>
  <si>
    <t>Řídící jednotka UPS, 24VDC; CP DC UPS 24V 20A/10A</t>
  </si>
  <si>
    <t>Pol76</t>
  </si>
  <si>
    <t>Baterie 24VDC 1,3Ah; CP A BATTERY 24V DC 1,3AH</t>
  </si>
  <si>
    <t>Pol77</t>
  </si>
  <si>
    <t>Hlídač parametrů napěťové soustavy (hlídač fáze)</t>
  </si>
  <si>
    <t>Pol78</t>
  </si>
  <si>
    <t>Indikační svítidlo LED do dveří rozvaděče, barva rudá, Ø22mm, 24VDC, IP54</t>
  </si>
  <si>
    <t>Pol79</t>
  </si>
  <si>
    <t>Indikační svítidlo LED do dveří rozvaděče, barva zelená, Ø22mm, 230VAC, IP54</t>
  </si>
  <si>
    <t>Pol80</t>
  </si>
  <si>
    <t>Dvoupolohový ovladač černý, montáž do dveří, průměr 22mm, IP54, jednotky 1Z / 230VAC / 6A</t>
  </si>
  <si>
    <t>Pol81</t>
  </si>
  <si>
    <t>Tlačítkový ovladač černý, montáž do dveří, průměr 22mm, IP54, jednotky 1Z / 230VAC / 6A</t>
  </si>
  <si>
    <t>Pol82</t>
  </si>
  <si>
    <t>Rudý nouzový tlačítkový ovladač Ø 40mm, montáž do panelu Ø22mm, IP54 + 1R jednotka</t>
  </si>
  <si>
    <t>Pol83</t>
  </si>
  <si>
    <t>Žlutý ochranný límec nouzového tlačítka Ø78mm; M22-XGPV</t>
  </si>
  <si>
    <t>Pol84</t>
  </si>
  <si>
    <t>Prázdná skříňka pro stop tlačítko, IP66, plastová, šedá, 68x68x53mm</t>
  </si>
  <si>
    <t>Pol85</t>
  </si>
  <si>
    <t>Detektor hořlavých plynů (CH4), 2x poplachový stupeň, katalický senzor, 3x výstupní relé, 24VDC, IP43</t>
  </si>
  <si>
    <t>Pol86</t>
  </si>
  <si>
    <t>Detektor oxidu uhelnatého (CO), 2x poplachový stupeň, katalický senzor, 3x výstupní relé, 24VAC/DC, IP43</t>
  </si>
  <si>
    <t>Pol87</t>
  </si>
  <si>
    <t>Bzučák do rozvaděče, 230VAC</t>
  </si>
  <si>
    <t>Pol88</t>
  </si>
  <si>
    <t>Rozvaděčový dveřní kontakt, 230V/6A</t>
  </si>
  <si>
    <t>Pol89</t>
  </si>
  <si>
    <t>Rozvaděčové svítidlo LED do rozvaděče, 230V, 25W, IP20</t>
  </si>
  <si>
    <t>Pol90</t>
  </si>
  <si>
    <t>Zásuvka 230VAC na DIN lištu</t>
  </si>
  <si>
    <t>Pol91</t>
  </si>
  <si>
    <t>Přepěťová ochrana 3.stupně s filtrem, L+N/10A, na DIN lištu</t>
  </si>
  <si>
    <t>Pol92</t>
  </si>
  <si>
    <t>Svodič bleskových proudů 1+2, 3-pólový, 10/350us = 75 kA, 8/20us = 60kA, TN-C, signalizační kontakt</t>
  </si>
  <si>
    <t>Pol93</t>
  </si>
  <si>
    <t>Řadová pojistková svorka na DIN lištu, 24VDC/6,3A ,oranžová s LED</t>
  </si>
  <si>
    <t>Pol94</t>
  </si>
  <si>
    <t>Dvoupatrová svorka řadová do 2,5mm2 včetně doplňků</t>
  </si>
  <si>
    <t>Pol95</t>
  </si>
  <si>
    <t>Svorkovnice N , 7 svorek do 16mm2</t>
  </si>
  <si>
    <t>Pol96</t>
  </si>
  <si>
    <t>Svorkovnice PE , 7 svorek do 16mm2</t>
  </si>
  <si>
    <t>Pol97</t>
  </si>
  <si>
    <t>Pomocný mont. materiál (DIN lišty, propojovací lišty, přepážky svorkovnic, žlaby, značení, apod..)</t>
  </si>
  <si>
    <t>set</t>
  </si>
  <si>
    <t>Pol98</t>
  </si>
  <si>
    <t>CYA 6</t>
  </si>
  <si>
    <t>Pol99</t>
  </si>
  <si>
    <t>Štítky pro označení zařízení, kabeláží a tras, gravírovaný text</t>
  </si>
  <si>
    <t>D6</t>
  </si>
  <si>
    <t xml:space="preserve"> Kabelové trasy</t>
  </si>
  <si>
    <t>Pol100</t>
  </si>
  <si>
    <t>Drátěný žlab 60x60 pozinkovaný včetně příslušenství a nosných prvků</t>
  </si>
  <si>
    <t>Pol101</t>
  </si>
  <si>
    <t>Drátěný žlab 60x100 pozinkovaný včetně příslušenství a nosných prvků</t>
  </si>
  <si>
    <t>Pol102</t>
  </si>
  <si>
    <t>Elektroinstalační trubka bezhalogenová typizovaných rozměrů včetně příslušenství a nosných prvků</t>
  </si>
  <si>
    <t>Pol103</t>
  </si>
  <si>
    <t>Elektroinstalační trubka bezhalogenová (husí krk) typizovaných rozměrů</t>
  </si>
  <si>
    <t>Pol104</t>
  </si>
  <si>
    <t>Pomocný mont.materiál (chemické kotvy, zavitové tyče, elektroinstalační krabice, stahovací pásky, šrouby, apod.)</t>
  </si>
  <si>
    <t>Pol105</t>
  </si>
  <si>
    <t>Požární přpážky s certifikací</t>
  </si>
  <si>
    <t>D7</t>
  </si>
  <si>
    <t xml:space="preserve"> Řídicí systém</t>
  </si>
  <si>
    <t>Pol106</t>
  </si>
  <si>
    <t>Řídicí systém PLC 800MHz, 1024MB RAM/512MB Flash, ModBus-RTU, 2ks AI, 0ks AO, 41ks DI, 5ks DO</t>
  </si>
  <si>
    <t>Pol107</t>
  </si>
  <si>
    <t>Dotykový pnel 480 x 270</t>
  </si>
  <si>
    <t>Pol108</t>
  </si>
  <si>
    <t>Software PLC a dotykového panelu</t>
  </si>
  <si>
    <t>Pol109</t>
  </si>
  <si>
    <t>Implementace ovladačů na lince ModBus-RTU</t>
  </si>
  <si>
    <t>D8</t>
  </si>
  <si>
    <t xml:space="preserve"> Operátorská stanice</t>
  </si>
  <si>
    <t>Pol110</t>
  </si>
  <si>
    <t>Operátorská/pracovní stanice Midi Tower včetně klávesnice, myši, monitoru 24", SW, bez CD/DVD</t>
  </si>
  <si>
    <t>Pol111</t>
  </si>
  <si>
    <t>Software - vizualizace operátorské stanice (VZT, ÚT, CHLAZENÍ)</t>
  </si>
  <si>
    <t>D9</t>
  </si>
  <si>
    <t xml:space="preserve"> Uvedení do provozu</t>
  </si>
  <si>
    <t>Pol112</t>
  </si>
  <si>
    <t>Uvedení řídicího systému do provozu včetně zaregulování</t>
  </si>
  <si>
    <t>Pol113</t>
  </si>
  <si>
    <t>Zaškolení obsluhy v průběhu komplexních zkoušek</t>
  </si>
  <si>
    <t>Pol114</t>
  </si>
  <si>
    <t>Testování zařízení 1:1</t>
  </si>
  <si>
    <t>Pol115</t>
  </si>
  <si>
    <t>Komplexní zkoušky systému MaR vč. testování havarijních stavů</t>
  </si>
  <si>
    <t>Pol116</t>
  </si>
  <si>
    <t>Zkušební provoz 72 hod s kontrolou stability řídicího sytému, kontrolou oteplení zařízení a kabelů</t>
  </si>
  <si>
    <t>Pol118</t>
  </si>
  <si>
    <t>D10</t>
  </si>
  <si>
    <t xml:space="preserve"> Montážní práce</t>
  </si>
  <si>
    <t>Pol119</t>
  </si>
  <si>
    <t>Výroba a dodávka rozvaděče vč. silové části, příslušenství</t>
  </si>
  <si>
    <t>Pol120</t>
  </si>
  <si>
    <t>Vybudování nosných kabelových konstrukcí a tras, vč. položení a zapojení kabelů na obou koncích vč. značení</t>
  </si>
  <si>
    <t>Pol121</t>
  </si>
  <si>
    <t>Montáž periférií (čidla, servopohony, apod.)</t>
  </si>
  <si>
    <t>09 -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</si>
  <si>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</si>
  <si>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</si>
  <si>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</si>
  <si>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</si>
  <si>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>VRN4 - Inženýrská činnost</t>
  </si>
  <si>
    <t>VRN7 - Provozní vlivy</t>
  </si>
  <si>
    <t>VRN9 - Ostatní náklady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</si>
  <si>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</si>
  <si>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</si>
  <si>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</si>
  <si>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</si>
  <si>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</si>
  <si>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</si>
  <si>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85313198</t>
  </si>
  <si>
    <t>Geodetické práce při provádění stavby- dle bodu 2.5.10 smlouvy o dílo</t>
  </si>
  <si>
    <t>https://podminky.urs.cz/item/CS_URS_2021_02/012203000</t>
  </si>
  <si>
    <t>Poznámka k položce:_x000d_
náklady pro objekt SENB</t>
  </si>
  <si>
    <t>0132030R</t>
  </si>
  <si>
    <t>Fotodokumentace provádění díla - dle bodu 2.5.9 smlouvy o dílo</t>
  </si>
  <si>
    <t>-960044388</t>
  </si>
  <si>
    <t>https://podminky.urs.cz/item/CS_URS_2021_02/0132030R</t>
  </si>
  <si>
    <t>013254000</t>
  </si>
  <si>
    <t>Dokumentace skutečného provedení stavby</t>
  </si>
  <si>
    <t>-1042992880</t>
  </si>
  <si>
    <t>Dokumentace skutečného provedení stavby dle SOD 2.5.1</t>
  </si>
  <si>
    <t>https://podminky.urs.cz/item/CS_URS_2021_02/013254000</t>
  </si>
  <si>
    <t>013294000</t>
  </si>
  <si>
    <t>Ostatní dokumentace</t>
  </si>
  <si>
    <t>-671153349</t>
  </si>
  <si>
    <t>https://podminky.urs.cz/item/CS_URS_2021_02/013294000</t>
  </si>
  <si>
    <t xml:space="preserve">Poznámka k položce:_x000d_
Dodavatelská dokumentace jinde neuvedená: dokumentace pro pomocné práce a konstrukce,  - výrobně technická dokumentace, dokumentace výrobků dodaných na stavbu, atp. _x000d_
náklady pro objekt SENB</t>
  </si>
  <si>
    <t>VRN3</t>
  </si>
  <si>
    <t>Zařízení staveniště</t>
  </si>
  <si>
    <t>032903000</t>
  </si>
  <si>
    <t>Náklady na provoz a údržbu vybavení staveniště</t>
  </si>
  <si>
    <t>-596069426</t>
  </si>
  <si>
    <t>https://podminky.urs.cz/item/CS_URS_2021_02/032903000</t>
  </si>
  <si>
    <t>Poznámka k položce:_x000d_
Zařízení staveniště bude vybudováno, provozováno, udržováno a likvidovádo - dle bodu 2.5.2 smlouvy o dílo_x000d_
pokud není uvedeno jinak, je nutné do jednotkové ceny zahrnout: dopravu, montáž, - demontáž, nájem a průběžnou údržbu veškerých zařízení a materiálů. Délka využití jednotlivých / zařízení vychází z harmonogramu dodavatele stavby, tuto délku je nutné zohlednit do jednotkové ceny - jednotlivých zařízení _x000d_
náklady pro objekt SENB</t>
  </si>
  <si>
    <t>0341030R1</t>
  </si>
  <si>
    <t>Ochrana, zakrytí a odkrytí stávajících a nových konstrukcí před poškozením během realizace stavby</t>
  </si>
  <si>
    <t>1930483456</t>
  </si>
  <si>
    <t>https://podminky.urs.cz/item/CS_URS_2021_02/0341030R1</t>
  </si>
  <si>
    <t>0341030R2</t>
  </si>
  <si>
    <t>Ochrana stávajících konstrukcí a staveb sousedících s prostory staveniště - před poškozením dle bodu 2.5.7 smlouvy o dílo</t>
  </si>
  <si>
    <t>-1675597883</t>
  </si>
  <si>
    <t>https://podminky.urs.cz/item/CS_URS_2021_02/0341030R2</t>
  </si>
  <si>
    <t>0341030R3</t>
  </si>
  <si>
    <t>Ochrana stávajících inženýrských sítí - před poškozením dle bodu 2.5.10 smlouvy o dílo</t>
  </si>
  <si>
    <t>-280675519</t>
  </si>
  <si>
    <t>https://podminky.urs.cz/item/CS_URS_2021_02/0341030R3</t>
  </si>
  <si>
    <t>03420300R1</t>
  </si>
  <si>
    <t xml:space="preserve">Dohled statika na staveništi a při bouracích  prací</t>
  </si>
  <si>
    <t>1621717859</t>
  </si>
  <si>
    <t>Dohled statika na staveništi a při bouracích prací</t>
  </si>
  <si>
    <t>https://podminky.urs.cz/item/CS_URS_2021_02/03420300R1</t>
  </si>
  <si>
    <t>VRN5</t>
  </si>
  <si>
    <t>Finanční náklady</t>
  </si>
  <si>
    <t>051303000</t>
  </si>
  <si>
    <t>Pojištění stavby - dle bodu 2.5.6 smlouvy o dílo</t>
  </si>
  <si>
    <t>-303282388</t>
  </si>
  <si>
    <t>https://podminky.urs.cz/item/CS_URS_2021_02/051303000</t>
  </si>
  <si>
    <t>05220300R</t>
  </si>
  <si>
    <t>Garance skladových zásob</t>
  </si>
  <si>
    <t>-1504111411</t>
  </si>
  <si>
    <t>https://podminky.urs.cz/item/CS_URS_2021_02/05220300R</t>
  </si>
  <si>
    <t>Poznámka k položce:_x000d_
dle SOD 2.5.12</t>
  </si>
  <si>
    <t>VRN4</t>
  </si>
  <si>
    <t>Inženýrská činnost</t>
  </si>
  <si>
    <t>042903000</t>
  </si>
  <si>
    <t>Ostatní posudky</t>
  </si>
  <si>
    <t>1822283343</t>
  </si>
  <si>
    <t>https://podminky.urs.cz/item/CS_URS_2021_02/042903000</t>
  </si>
  <si>
    <t>Poznámka k položce:_x000d_
Zajištění všech ostatní nezbytných zkoušek, atestů a revizí podle ČSN jinde neuvedné - dle bodu 2.5.3 smlouvy o dílo_x000d_
náklady pro objekt SENB</t>
  </si>
  <si>
    <t>0429030R1</t>
  </si>
  <si>
    <t>Doklady</t>
  </si>
  <si>
    <t>-1793360755</t>
  </si>
  <si>
    <t>https://podminky.urs.cz/item/CS_URS_2021_02/0429030R1</t>
  </si>
  <si>
    <t>Poznámka k položce:_x000d_
Doklady potřebné k provedení bouracích prací a demolic jinde neuvedené - dle bodu 2.5.3 smlouvy o dílo_x000d_
náklady pro objekt SENB</t>
  </si>
  <si>
    <t>0429030R2</t>
  </si>
  <si>
    <t>Atesty</t>
  </si>
  <si>
    <t>645732529</t>
  </si>
  <si>
    <t>https://podminky.urs.cz/item/CS_URS_2021_02/0429030R2</t>
  </si>
  <si>
    <t>Poznámka k položce:_x000d_
Doklady a atesty o požadovaných vlastnostech výrobků ke kolaudaci - dle bodu 2.5.3 smlouvy o dílo_x000d_
náklady pro objekt SENB</t>
  </si>
  <si>
    <t>045203000</t>
  </si>
  <si>
    <t>Kompletační činnost</t>
  </si>
  <si>
    <t>-2104989632</t>
  </si>
  <si>
    <t>https://podminky.urs.cz/item/CS_URS_2021_02/045203000</t>
  </si>
  <si>
    <t>Poznámka k položce:_x000d_
Kompletační činnost - dle bodu 2.5.4 smlouvy o dílo_x000d_
náklady pro objekt SENB</t>
  </si>
  <si>
    <t>045303000</t>
  </si>
  <si>
    <t>Koordinační činnost</t>
  </si>
  <si>
    <t>-743958265</t>
  </si>
  <si>
    <t>https://podminky.urs.cz/item/CS_URS_2021_02/045303000</t>
  </si>
  <si>
    <t>Poznámka k položce:_x000d_
Koordinační činnost - dle bodu 2.5.5 smlouvy o dílo_x000d_
náklady pro objekt SENB</t>
  </si>
  <si>
    <t>049303000</t>
  </si>
  <si>
    <t>Náklady vzniklé v souvislosti s předáním stavby</t>
  </si>
  <si>
    <t>1739953297</t>
  </si>
  <si>
    <t>Náklady vzniklé v souvislosti s předáním stavby - zajištění kolaudačního souhlasu dle SoD 2.5.13.</t>
  </si>
  <si>
    <t>https://podminky.urs.cz/item/CS_URS_2021_02/049303000</t>
  </si>
  <si>
    <t>VRN7</t>
  </si>
  <si>
    <t>Provozní vlivy</t>
  </si>
  <si>
    <t>071203000</t>
  </si>
  <si>
    <t>Provoz dalšího subjektu</t>
  </si>
  <si>
    <t>-1411235300</t>
  </si>
  <si>
    <t>https://podminky.urs.cz/item/CS_URS_2021_02/071203000</t>
  </si>
  <si>
    <t>Poznámka k položce:_x000d_
dle SOD 2.5.8</t>
  </si>
  <si>
    <t>VRN9</t>
  </si>
  <si>
    <t>Ostatní náklady</t>
  </si>
  <si>
    <t>0910030R4</t>
  </si>
  <si>
    <t>Vzorkování jinde neuvedené</t>
  </si>
  <si>
    <t>1676700033</t>
  </si>
  <si>
    <t>https://podminky.urs.cz/item/CS_URS_2021_02/0910030R4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</si>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</sst>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203000" TargetMode="External" /><Relationship Id="rId2" Type="http://schemas.openxmlformats.org/officeDocument/2006/relationships/hyperlink" Target="https://podminky.urs.cz/item/CS_URS_2021_02/0132030R" TargetMode="External" /><Relationship Id="rId3" Type="http://schemas.openxmlformats.org/officeDocument/2006/relationships/hyperlink" Target="https://podminky.urs.cz/item/CS_URS_2021_02/013254000" TargetMode="External" /><Relationship Id="rId4" Type="http://schemas.openxmlformats.org/officeDocument/2006/relationships/hyperlink" Target="https://podminky.urs.cz/item/CS_URS_2021_02/013294000" TargetMode="External" /><Relationship Id="rId5" Type="http://schemas.openxmlformats.org/officeDocument/2006/relationships/hyperlink" Target="https://podminky.urs.cz/item/CS_URS_2021_02/032903000" TargetMode="External" /><Relationship Id="rId6" Type="http://schemas.openxmlformats.org/officeDocument/2006/relationships/hyperlink" Target="https://podminky.urs.cz/item/CS_URS_2021_02/0341030R1" TargetMode="External" /><Relationship Id="rId7" Type="http://schemas.openxmlformats.org/officeDocument/2006/relationships/hyperlink" Target="https://podminky.urs.cz/item/CS_URS_2021_02/0341030R2" TargetMode="External" /><Relationship Id="rId8" Type="http://schemas.openxmlformats.org/officeDocument/2006/relationships/hyperlink" Target="https://podminky.urs.cz/item/CS_URS_2021_02/0341030R3" TargetMode="External" /><Relationship Id="rId9" Type="http://schemas.openxmlformats.org/officeDocument/2006/relationships/hyperlink" Target="https://podminky.urs.cz/item/CS_URS_2021_02/03420300R1" TargetMode="External" /><Relationship Id="rId10" Type="http://schemas.openxmlformats.org/officeDocument/2006/relationships/hyperlink" Target="https://podminky.urs.cz/item/CS_URS_2021_02/051303000" TargetMode="External" /><Relationship Id="rId11" Type="http://schemas.openxmlformats.org/officeDocument/2006/relationships/hyperlink" Target="https://podminky.urs.cz/item/CS_URS_2021_02/05220300R" TargetMode="External" /><Relationship Id="rId12" Type="http://schemas.openxmlformats.org/officeDocument/2006/relationships/hyperlink" Target="https://podminky.urs.cz/item/CS_URS_2021_02/042903000" TargetMode="External" /><Relationship Id="rId13" Type="http://schemas.openxmlformats.org/officeDocument/2006/relationships/hyperlink" Target="https://podminky.urs.cz/item/CS_URS_2021_02/0429030R1" TargetMode="External" /><Relationship Id="rId14" Type="http://schemas.openxmlformats.org/officeDocument/2006/relationships/hyperlink" Target="https://podminky.urs.cz/item/CS_URS_2021_02/0429030R2" TargetMode="External" /><Relationship Id="rId15" Type="http://schemas.openxmlformats.org/officeDocument/2006/relationships/hyperlink" Target="https://podminky.urs.cz/item/CS_URS_2021_02/045203000" TargetMode="External" /><Relationship Id="rId16" Type="http://schemas.openxmlformats.org/officeDocument/2006/relationships/hyperlink" Target="https://podminky.urs.cz/item/CS_URS_2021_02/045303000" TargetMode="External" /><Relationship Id="rId17" Type="http://schemas.openxmlformats.org/officeDocument/2006/relationships/hyperlink" Target="https://podminky.urs.cz/item/CS_URS_2021_02/049303000" TargetMode="External" /><Relationship Id="rId18" Type="http://schemas.openxmlformats.org/officeDocument/2006/relationships/hyperlink" Target="https://podminky.urs.cz/item/CS_URS_2021_02/071203000" TargetMode="External" /><Relationship Id="rId19" Type="http://schemas.openxmlformats.org/officeDocument/2006/relationships/hyperlink" Target="https://podminky.urs.cz/item/CS_URS_2021_02/0910030R4" TargetMode="External" /><Relationship Id="rId20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32212111" TargetMode="External" /><Relationship Id="rId2" Type="http://schemas.openxmlformats.org/officeDocument/2006/relationships/hyperlink" Target="https://podminky.urs.cz/item/CS_URS_2021_01/317944321" TargetMode="External" /><Relationship Id="rId3" Type="http://schemas.openxmlformats.org/officeDocument/2006/relationships/hyperlink" Target="https://podminky.urs.cz/item/CS_URS_2021_01/346244381" TargetMode="External" /><Relationship Id="rId4" Type="http://schemas.openxmlformats.org/officeDocument/2006/relationships/hyperlink" Target="https://podminky.urs.cz/item/CS_URS_2021_01/941211112" TargetMode="External" /><Relationship Id="rId5" Type="http://schemas.openxmlformats.org/officeDocument/2006/relationships/hyperlink" Target="https://podminky.urs.cz/item/CS_URS_2021_01/941211211" TargetMode="External" /><Relationship Id="rId6" Type="http://schemas.openxmlformats.org/officeDocument/2006/relationships/hyperlink" Target="https://podminky.urs.cz/item/CS_URS_2021_01/941211812" TargetMode="External" /><Relationship Id="rId7" Type="http://schemas.openxmlformats.org/officeDocument/2006/relationships/hyperlink" Target="https://podminky.urs.cz/item/CS_URS_2021_01/944511111" TargetMode="External" /><Relationship Id="rId8" Type="http://schemas.openxmlformats.org/officeDocument/2006/relationships/hyperlink" Target="https://podminky.urs.cz/item/CS_URS_2021_01/944511211" TargetMode="External" /><Relationship Id="rId9" Type="http://schemas.openxmlformats.org/officeDocument/2006/relationships/hyperlink" Target="https://podminky.urs.cz/item/CS_URS_2021_01/944511811" TargetMode="External" /><Relationship Id="rId10" Type="http://schemas.openxmlformats.org/officeDocument/2006/relationships/hyperlink" Target="https://podminky.urs.cz/item/CS_URS_2021_01/944711114" TargetMode="External" /><Relationship Id="rId11" Type="http://schemas.openxmlformats.org/officeDocument/2006/relationships/hyperlink" Target="https://podminky.urs.cz/item/CS_URS_2021_01/944711214" TargetMode="External" /><Relationship Id="rId12" Type="http://schemas.openxmlformats.org/officeDocument/2006/relationships/hyperlink" Target="https://podminky.urs.cz/item/CS_URS_2021_01/944711814" TargetMode="External" /><Relationship Id="rId13" Type="http://schemas.openxmlformats.org/officeDocument/2006/relationships/hyperlink" Target="https://podminky.urs.cz/item/CS_URS_2021_01/949101111" TargetMode="External" /><Relationship Id="rId14" Type="http://schemas.openxmlformats.org/officeDocument/2006/relationships/hyperlink" Target="https://podminky.urs.cz/item/CS_URS_2021_01/962032240" TargetMode="External" /><Relationship Id="rId15" Type="http://schemas.openxmlformats.org/officeDocument/2006/relationships/hyperlink" Target="https://podminky.urs.cz/item/CS_URS_2021_01/962032631" TargetMode="External" /><Relationship Id="rId16" Type="http://schemas.openxmlformats.org/officeDocument/2006/relationships/hyperlink" Target="https://podminky.urs.cz/item/CS_URS_2021_01/962042320" TargetMode="External" /><Relationship Id="rId17" Type="http://schemas.openxmlformats.org/officeDocument/2006/relationships/hyperlink" Target="https://podminky.urs.cz/item/CS_URS_2021_01/974031664" TargetMode="External" /><Relationship Id="rId18" Type="http://schemas.openxmlformats.org/officeDocument/2006/relationships/hyperlink" Target="https://podminky.urs.cz/item/CS_URS_2021_01/997013214" TargetMode="External" /><Relationship Id="rId19" Type="http://schemas.openxmlformats.org/officeDocument/2006/relationships/hyperlink" Target="https://podminky.urs.cz/item/CS_URS_2021_01/997013501" TargetMode="External" /><Relationship Id="rId20" Type="http://schemas.openxmlformats.org/officeDocument/2006/relationships/hyperlink" Target="https://podminky.urs.cz/item/CS_URS_2021_01/997013509" TargetMode="External" /><Relationship Id="rId21" Type="http://schemas.openxmlformats.org/officeDocument/2006/relationships/hyperlink" Target="https://podminky.urs.cz/item/CS_URS_2021_01/997013811" TargetMode="External" /><Relationship Id="rId22" Type="http://schemas.openxmlformats.org/officeDocument/2006/relationships/hyperlink" Target="https://podminky.urs.cz/item/CS_URS_2021_01/997013814" TargetMode="External" /><Relationship Id="rId23" Type="http://schemas.openxmlformats.org/officeDocument/2006/relationships/hyperlink" Target="https://podminky.urs.cz/item/CS_URS_2021_01/997013863" TargetMode="External" /><Relationship Id="rId24" Type="http://schemas.openxmlformats.org/officeDocument/2006/relationships/hyperlink" Target="https://podminky.urs.cz/item/CS_URS_2021_01/997013875" TargetMode="External" /><Relationship Id="rId25" Type="http://schemas.openxmlformats.org/officeDocument/2006/relationships/hyperlink" Target="https://podminky.urs.cz/item/CS_URS_2021_01/712600831" TargetMode="External" /><Relationship Id="rId26" Type="http://schemas.openxmlformats.org/officeDocument/2006/relationships/hyperlink" Target="https://podminky.urs.cz/item/CS_URS_2021_01/712600832" TargetMode="External" /><Relationship Id="rId27" Type="http://schemas.openxmlformats.org/officeDocument/2006/relationships/hyperlink" Target="https://podminky.urs.cz/item/CS_URS_2021_01/713120813" TargetMode="External" /><Relationship Id="rId28" Type="http://schemas.openxmlformats.org/officeDocument/2006/relationships/hyperlink" Target="https://podminky.urs.cz/item/CS_URS_2021_01/713130811" TargetMode="External" /><Relationship Id="rId29" Type="http://schemas.openxmlformats.org/officeDocument/2006/relationships/hyperlink" Target="https://podminky.urs.cz/item/CS_URS_2021_01/713151813" TargetMode="External" /><Relationship Id="rId30" Type="http://schemas.openxmlformats.org/officeDocument/2006/relationships/hyperlink" Target="https://podminky.urs.cz/item/CS_URS_2021_01/731200829" TargetMode="External" /><Relationship Id="rId31" Type="http://schemas.openxmlformats.org/officeDocument/2006/relationships/hyperlink" Target="https://podminky.urs.cz/item/CS_URS_2021_01/732110813" TargetMode="External" /><Relationship Id="rId32" Type="http://schemas.openxmlformats.org/officeDocument/2006/relationships/hyperlink" Target="https://podminky.urs.cz/item/CS_URS_2021_01/732212821" TargetMode="External" /><Relationship Id="rId33" Type="http://schemas.openxmlformats.org/officeDocument/2006/relationships/hyperlink" Target="https://podminky.urs.cz/item/CS_URS_2021_01/733110810" TargetMode="External" /><Relationship Id="rId34" Type="http://schemas.openxmlformats.org/officeDocument/2006/relationships/hyperlink" Target="https://podminky.urs.cz/item/CS_URS_2021_01/741371841" TargetMode="External" /><Relationship Id="rId35" Type="http://schemas.openxmlformats.org/officeDocument/2006/relationships/hyperlink" Target="https://podminky.urs.cz/item/CS_URS_2021_01/751510862" TargetMode="External" /><Relationship Id="rId36" Type="http://schemas.openxmlformats.org/officeDocument/2006/relationships/hyperlink" Target="https://podminky.urs.cz/item/CS_URS_2021_01/751611816" TargetMode="External" /><Relationship Id="rId37" Type="http://schemas.openxmlformats.org/officeDocument/2006/relationships/hyperlink" Target="https://podminky.urs.cz/item/CS_URS_2021_01/751721821" TargetMode="External" /><Relationship Id="rId38" Type="http://schemas.openxmlformats.org/officeDocument/2006/relationships/hyperlink" Target="https://podminky.urs.cz/item/CS_URS_2021_01/762331811" TargetMode="External" /><Relationship Id="rId39" Type="http://schemas.openxmlformats.org/officeDocument/2006/relationships/hyperlink" Target="https://podminky.urs.cz/item/CS_URS_2021_01/762341811" TargetMode="External" /><Relationship Id="rId40" Type="http://schemas.openxmlformats.org/officeDocument/2006/relationships/hyperlink" Target="https://podminky.urs.cz/item/CS_URS_2021_01/764001821" TargetMode="External" /><Relationship Id="rId41" Type="http://schemas.openxmlformats.org/officeDocument/2006/relationships/hyperlink" Target="https://podminky.urs.cz/item/CS_URS_2021_01/764002841" TargetMode="External" /><Relationship Id="rId42" Type="http://schemas.openxmlformats.org/officeDocument/2006/relationships/hyperlink" Target="https://podminky.urs.cz/item/CS_URS_2021_01/764002861" TargetMode="External" /><Relationship Id="rId43" Type="http://schemas.openxmlformats.org/officeDocument/2006/relationships/hyperlink" Target="https://podminky.urs.cz/item/CS_URS_2021_01/764002871" TargetMode="External" /><Relationship Id="rId44" Type="http://schemas.openxmlformats.org/officeDocument/2006/relationships/hyperlink" Target="https://podminky.urs.cz/item/CS_URS_2021_01/764004831" TargetMode="External" /><Relationship Id="rId45" Type="http://schemas.openxmlformats.org/officeDocument/2006/relationships/hyperlink" Target="https://podminky.urs.cz/item/CS_URS_2021_01/764004861" TargetMode="External" /><Relationship Id="rId46" Type="http://schemas.openxmlformats.org/officeDocument/2006/relationships/hyperlink" Target="https://podminky.urs.cz/item/CS_URS_2021_01/765151801" TargetMode="External" /><Relationship Id="rId47" Type="http://schemas.openxmlformats.org/officeDocument/2006/relationships/hyperlink" Target="https://podminky.urs.cz/item/CS_URS_2021_01/765151811" TargetMode="External" /><Relationship Id="rId48" Type="http://schemas.openxmlformats.org/officeDocument/2006/relationships/hyperlink" Target="https://podminky.urs.cz/item/CS_URS_2021_01/767141800" TargetMode="External" /><Relationship Id="rId49" Type="http://schemas.openxmlformats.org/officeDocument/2006/relationships/hyperlink" Target="https://podminky.urs.cz/item/CS_URS_2021_01/767162811" TargetMode="External" /><Relationship Id="rId50" Type="http://schemas.openxmlformats.org/officeDocument/2006/relationships/hyperlink" Target="https://podminky.urs.cz/item/CS_URS_2021_01/767311850" TargetMode="External" /><Relationship Id="rId51" Type="http://schemas.openxmlformats.org/officeDocument/2006/relationships/hyperlink" Target="https://podminky.urs.cz/item/CS_URS_2021_01/767631800" TargetMode="External" /><Relationship Id="rId52" Type="http://schemas.openxmlformats.org/officeDocument/2006/relationships/hyperlink" Target="https://podminky.urs.cz/item/CS_URS_2021_01/767641800" TargetMode="External" /><Relationship Id="rId53" Type="http://schemas.openxmlformats.org/officeDocument/2006/relationships/hyperlink" Target="https://podminky.urs.cz/item/CS_URS_2021_01/767651812" TargetMode="External" /><Relationship Id="rId54" Type="http://schemas.openxmlformats.org/officeDocument/2006/relationships/hyperlink" Target="https://podminky.urs.cz/item/CS_URS_2021_01/767812852" TargetMode="External" /><Relationship Id="rId55" Type="http://schemas.openxmlformats.org/officeDocument/2006/relationships/hyperlink" Target="https://podminky.urs.cz/item/CS_URS_2021_01/767812853" TargetMode="External" /><Relationship Id="rId56" Type="http://schemas.openxmlformats.org/officeDocument/2006/relationships/hyperlink" Target="https://podminky.urs.cz/item/CS_URS_2021_01/767996701" TargetMode="External" /><Relationship Id="rId57" Type="http://schemas.openxmlformats.org/officeDocument/2006/relationships/hyperlink" Target="https://podminky.urs.cz/item/CS_URS_2021_01/767996801" TargetMode="External" /><Relationship Id="rId58" Type="http://schemas.openxmlformats.org/officeDocument/2006/relationships/hyperlink" Target="https://podminky.urs.cz/item/CS_URS_2021_01/781471810" TargetMode="External" /><Relationship Id="rId5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1113132" TargetMode="External" /><Relationship Id="rId2" Type="http://schemas.openxmlformats.org/officeDocument/2006/relationships/hyperlink" Target="https://podminky.urs.cz/item/CS_URS_2021_02/311234111" TargetMode="External" /><Relationship Id="rId3" Type="http://schemas.openxmlformats.org/officeDocument/2006/relationships/hyperlink" Target="https://podminky.urs.cz/item/CS_URS_2021_02/311361821" TargetMode="External" /><Relationship Id="rId4" Type="http://schemas.openxmlformats.org/officeDocument/2006/relationships/hyperlink" Target="https://podminky.urs.cz/item/CS_URS_2021_02/340231021" TargetMode="External" /><Relationship Id="rId5" Type="http://schemas.openxmlformats.org/officeDocument/2006/relationships/hyperlink" Target="https://podminky.urs.cz/item/CS_URS_2021_02/612311131" TargetMode="External" /><Relationship Id="rId6" Type="http://schemas.openxmlformats.org/officeDocument/2006/relationships/hyperlink" Target="https://podminky.urs.cz/item/CS_URS_2021_02/621221111" TargetMode="External" /><Relationship Id="rId7" Type="http://schemas.openxmlformats.org/officeDocument/2006/relationships/hyperlink" Target="https://podminky.urs.cz/item/CS_URS_2021_02/63151550" TargetMode="External" /><Relationship Id="rId8" Type="http://schemas.openxmlformats.org/officeDocument/2006/relationships/hyperlink" Target="https://podminky.urs.cz/item/CS_URS_2021_01/621541011" TargetMode="External" /><Relationship Id="rId9" Type="http://schemas.openxmlformats.org/officeDocument/2006/relationships/hyperlink" Target="https://podminky.urs.cz/item/CS_URS_2021_02/622131101" TargetMode="External" /><Relationship Id="rId10" Type="http://schemas.openxmlformats.org/officeDocument/2006/relationships/hyperlink" Target="https://podminky.urs.cz/item/CS_URS_2021_02/622221011" TargetMode="External" /><Relationship Id="rId11" Type="http://schemas.openxmlformats.org/officeDocument/2006/relationships/hyperlink" Target="https://podminky.urs.cz/item/CS_URS_2021_02/63151520" TargetMode="External" /><Relationship Id="rId12" Type="http://schemas.openxmlformats.org/officeDocument/2006/relationships/hyperlink" Target="https://podminky.urs.cz/item/CS_URS_2021_02/622221021" TargetMode="External" /><Relationship Id="rId13" Type="http://schemas.openxmlformats.org/officeDocument/2006/relationships/hyperlink" Target="https://podminky.urs.cz/item/CS_URS_2021_02/63151529" TargetMode="External" /><Relationship Id="rId14" Type="http://schemas.openxmlformats.org/officeDocument/2006/relationships/hyperlink" Target="https://podminky.urs.cz/item/CS_URS_2021_02/622221041" TargetMode="External" /><Relationship Id="rId15" Type="http://schemas.openxmlformats.org/officeDocument/2006/relationships/hyperlink" Target="https://podminky.urs.cz/item/CS_URS_2021_02/63151539" TargetMode="External" /><Relationship Id="rId16" Type="http://schemas.openxmlformats.org/officeDocument/2006/relationships/hyperlink" Target="https://podminky.urs.cz/item/CS_URS_2021_02/622252002" TargetMode="External" /><Relationship Id="rId17" Type="http://schemas.openxmlformats.org/officeDocument/2006/relationships/hyperlink" Target="https://podminky.urs.cz/item/CS_URS_2021_02/63127464" TargetMode="External" /><Relationship Id="rId18" Type="http://schemas.openxmlformats.org/officeDocument/2006/relationships/hyperlink" Target="https://podminky.urs.cz/item/CS_URS_2021_02/59051476" TargetMode="External" /><Relationship Id="rId19" Type="http://schemas.openxmlformats.org/officeDocument/2006/relationships/hyperlink" Target="https://podminky.urs.cz/item/CS_URS_2021_02/622273071" TargetMode="External" /><Relationship Id="rId20" Type="http://schemas.openxmlformats.org/officeDocument/2006/relationships/hyperlink" Target="https://podminky.urs.cz/item/CS_URS_2021_02/63140380" TargetMode="External" /><Relationship Id="rId21" Type="http://schemas.openxmlformats.org/officeDocument/2006/relationships/hyperlink" Target="https://podminky.urs.cz/item/CS_URS_2021_02/622321111" TargetMode="External" /><Relationship Id="rId22" Type="http://schemas.openxmlformats.org/officeDocument/2006/relationships/hyperlink" Target="https://podminky.urs.cz/item/CS_URS_2021_02/622321121" TargetMode="External" /><Relationship Id="rId23" Type="http://schemas.openxmlformats.org/officeDocument/2006/relationships/hyperlink" Target="https://podminky.urs.cz/item/CS_URS_2021_02/622321131" TargetMode="External" /><Relationship Id="rId24" Type="http://schemas.openxmlformats.org/officeDocument/2006/relationships/hyperlink" Target="https://podminky.urs.cz/item/CS_URS_2021_02/622325103" TargetMode="External" /><Relationship Id="rId25" Type="http://schemas.openxmlformats.org/officeDocument/2006/relationships/hyperlink" Target="https://podminky.urs.cz/item/CS_URS_2021_01/622511111" TargetMode="External" /><Relationship Id="rId26" Type="http://schemas.openxmlformats.org/officeDocument/2006/relationships/hyperlink" Target="https://podminky.urs.cz/item/CS_URS_2021_01/622541011" TargetMode="External" /><Relationship Id="rId27" Type="http://schemas.openxmlformats.org/officeDocument/2006/relationships/hyperlink" Target="https://podminky.urs.cz/item/CS_URS_2021_02/632451024" TargetMode="External" /><Relationship Id="rId28" Type="http://schemas.openxmlformats.org/officeDocument/2006/relationships/hyperlink" Target="https://podminky.urs.cz/item/CS_URS_2021_02/941211112" TargetMode="External" /><Relationship Id="rId29" Type="http://schemas.openxmlformats.org/officeDocument/2006/relationships/hyperlink" Target="https://podminky.urs.cz/item/CS_URS_2021_02/941211211" TargetMode="External" /><Relationship Id="rId30" Type="http://schemas.openxmlformats.org/officeDocument/2006/relationships/hyperlink" Target="https://podminky.urs.cz/item/CS_URS_2021_02/941211812" TargetMode="External" /><Relationship Id="rId31" Type="http://schemas.openxmlformats.org/officeDocument/2006/relationships/hyperlink" Target="https://podminky.urs.cz/item/CS_URS_2021_02/944511111" TargetMode="External" /><Relationship Id="rId32" Type="http://schemas.openxmlformats.org/officeDocument/2006/relationships/hyperlink" Target="https://podminky.urs.cz/item/CS_URS_2021_02/944511211" TargetMode="External" /><Relationship Id="rId33" Type="http://schemas.openxmlformats.org/officeDocument/2006/relationships/hyperlink" Target="https://podminky.urs.cz/item/CS_URS_2021_02/944511811" TargetMode="External" /><Relationship Id="rId34" Type="http://schemas.openxmlformats.org/officeDocument/2006/relationships/hyperlink" Target="https://podminky.urs.cz/item/CS_URS_2021_02/985131111" TargetMode="External" /><Relationship Id="rId35" Type="http://schemas.openxmlformats.org/officeDocument/2006/relationships/hyperlink" Target="https://podminky.urs.cz/item/CS_URS_2021_02/985131311" TargetMode="External" /><Relationship Id="rId36" Type="http://schemas.openxmlformats.org/officeDocument/2006/relationships/hyperlink" Target="https://podminky.urs.cz/item/CS_URS_2021_02/985331213" TargetMode="External" /><Relationship Id="rId37" Type="http://schemas.openxmlformats.org/officeDocument/2006/relationships/hyperlink" Target="https://podminky.urs.cz/item/CS_URS_2021_02/998011003" TargetMode="External" /><Relationship Id="rId38" Type="http://schemas.openxmlformats.org/officeDocument/2006/relationships/hyperlink" Target="https://podminky.urs.cz/item/CS_URS_2021_02/711112001" TargetMode="External" /><Relationship Id="rId39" Type="http://schemas.openxmlformats.org/officeDocument/2006/relationships/hyperlink" Target="https://podminky.urs.cz/item/CS_URS_2021_02/11163150" TargetMode="External" /><Relationship Id="rId40" Type="http://schemas.openxmlformats.org/officeDocument/2006/relationships/hyperlink" Target="https://podminky.urs.cz/item/CS_URS_2021_02/711142559" TargetMode="External" /><Relationship Id="rId41" Type="http://schemas.openxmlformats.org/officeDocument/2006/relationships/hyperlink" Target="https://podminky.urs.cz/item/CS_URS_2021_02/62855001" TargetMode="External" /><Relationship Id="rId42" Type="http://schemas.openxmlformats.org/officeDocument/2006/relationships/hyperlink" Target="https://podminky.urs.cz/item/CS_URS_2021_02/711161212" TargetMode="External" /><Relationship Id="rId43" Type="http://schemas.openxmlformats.org/officeDocument/2006/relationships/hyperlink" Target="https://podminky.urs.cz/item/CS_URS_2021_02/711161383" TargetMode="External" /><Relationship Id="rId44" Type="http://schemas.openxmlformats.org/officeDocument/2006/relationships/hyperlink" Target="https://podminky.urs.cz/item/CS_URS_2021_02/998711103" TargetMode="External" /><Relationship Id="rId45" Type="http://schemas.openxmlformats.org/officeDocument/2006/relationships/hyperlink" Target="https://podminky.urs.cz/item/CS_URS_2021_02/712311101" TargetMode="External" /><Relationship Id="rId46" Type="http://schemas.openxmlformats.org/officeDocument/2006/relationships/hyperlink" Target="https://podminky.urs.cz/item/CS_URS_2021_02/11163150" TargetMode="External" /><Relationship Id="rId47" Type="http://schemas.openxmlformats.org/officeDocument/2006/relationships/hyperlink" Target="https://podminky.urs.cz/item/CS_URS_2021_02/712331111" TargetMode="External" /><Relationship Id="rId48" Type="http://schemas.openxmlformats.org/officeDocument/2006/relationships/hyperlink" Target="https://podminky.urs.cz/item/CS_URS_2021_02/62866281" TargetMode="External" /><Relationship Id="rId49" Type="http://schemas.openxmlformats.org/officeDocument/2006/relationships/hyperlink" Target="https://podminky.urs.cz/item/CS_URS_2021_02/712341559" TargetMode="External" /><Relationship Id="rId50" Type="http://schemas.openxmlformats.org/officeDocument/2006/relationships/hyperlink" Target="https://podminky.urs.cz/item/CS_URS_2021_02/62853004" TargetMode="External" /><Relationship Id="rId51" Type="http://schemas.openxmlformats.org/officeDocument/2006/relationships/hyperlink" Target="https://podminky.urs.cz/item/CS_URS_2021_02/712363352" TargetMode="External" /><Relationship Id="rId52" Type="http://schemas.openxmlformats.org/officeDocument/2006/relationships/hyperlink" Target="https://podminky.urs.cz/item/CS_URS_2021_02/712363353" TargetMode="External" /><Relationship Id="rId53" Type="http://schemas.openxmlformats.org/officeDocument/2006/relationships/hyperlink" Target="https://podminky.urs.cz/item/CS_URS_2021_02/712363354" TargetMode="External" /><Relationship Id="rId54" Type="http://schemas.openxmlformats.org/officeDocument/2006/relationships/hyperlink" Target="https://podminky.urs.cz/item/CS_URS_2021_02/712363357" TargetMode="External" /><Relationship Id="rId55" Type="http://schemas.openxmlformats.org/officeDocument/2006/relationships/hyperlink" Target="https://podminky.urs.cz/item/CS_URS_2021_02/712363358" TargetMode="External" /><Relationship Id="rId56" Type="http://schemas.openxmlformats.org/officeDocument/2006/relationships/hyperlink" Target="https://podminky.urs.cz/item/CS_URS_2021_02/712363505" TargetMode="External" /><Relationship Id="rId57" Type="http://schemas.openxmlformats.org/officeDocument/2006/relationships/hyperlink" Target="https://podminky.urs.cz/item/CS_URS_2021_02/28322013" TargetMode="External" /><Relationship Id="rId58" Type="http://schemas.openxmlformats.org/officeDocument/2006/relationships/hyperlink" Target="https://podminky.urs.cz/item/CS_URS_2021_02/28322058" TargetMode="External" /><Relationship Id="rId59" Type="http://schemas.openxmlformats.org/officeDocument/2006/relationships/hyperlink" Target="https://podminky.urs.cz/item/CS_URS_2021_02/712363512" TargetMode="External" /><Relationship Id="rId60" Type="http://schemas.openxmlformats.org/officeDocument/2006/relationships/hyperlink" Target="https://podminky.urs.cz/item/CS_URS_2021_02/712391171" TargetMode="External" /><Relationship Id="rId61" Type="http://schemas.openxmlformats.org/officeDocument/2006/relationships/hyperlink" Target="https://podminky.urs.cz/item/CS_URS_2021_02/69311081" TargetMode="External" /><Relationship Id="rId62" Type="http://schemas.openxmlformats.org/officeDocument/2006/relationships/hyperlink" Target="https://podminky.urs.cz/item/CS_URS_2021_02/712811101" TargetMode="External" /><Relationship Id="rId63" Type="http://schemas.openxmlformats.org/officeDocument/2006/relationships/hyperlink" Target="https://podminky.urs.cz/item/CS_URS_2021_02/11163150" TargetMode="External" /><Relationship Id="rId64" Type="http://schemas.openxmlformats.org/officeDocument/2006/relationships/hyperlink" Target="https://podminky.urs.cz/item/CS_URS_2021_02/712841559" TargetMode="External" /><Relationship Id="rId65" Type="http://schemas.openxmlformats.org/officeDocument/2006/relationships/hyperlink" Target="https://podminky.urs.cz/item/CS_URS_2021_02/62853004" TargetMode="External" /><Relationship Id="rId66" Type="http://schemas.openxmlformats.org/officeDocument/2006/relationships/hyperlink" Target="https://podminky.urs.cz/item/CS_URS_2021_02/998712103" TargetMode="External" /><Relationship Id="rId67" Type="http://schemas.openxmlformats.org/officeDocument/2006/relationships/hyperlink" Target="https://podminky.urs.cz/item/CS_URS_2021_02/713111111" TargetMode="External" /><Relationship Id="rId68" Type="http://schemas.openxmlformats.org/officeDocument/2006/relationships/hyperlink" Target="https://podminky.urs.cz/item/CS_URS_2021_02/713131141" TargetMode="External" /><Relationship Id="rId69" Type="http://schemas.openxmlformats.org/officeDocument/2006/relationships/hyperlink" Target="https://podminky.urs.cz/item/CS_URS_2021_02/28376442" TargetMode="External" /><Relationship Id="rId70" Type="http://schemas.openxmlformats.org/officeDocument/2006/relationships/hyperlink" Target="https://podminky.urs.cz/item/CS_URS_2021_02/713141151" TargetMode="External" /><Relationship Id="rId71" Type="http://schemas.openxmlformats.org/officeDocument/2006/relationships/hyperlink" Target="https://podminky.urs.cz/item/CS_URS_2021_02/28376519" TargetMode="External" /><Relationship Id="rId72" Type="http://schemas.openxmlformats.org/officeDocument/2006/relationships/hyperlink" Target="https://podminky.urs.cz/item/CS_URS_2021_02/713141152" TargetMode="External" /><Relationship Id="rId73" Type="http://schemas.openxmlformats.org/officeDocument/2006/relationships/hyperlink" Target="https://podminky.urs.cz/item/CS_URS_2021_02/28376141" TargetMode="External" /><Relationship Id="rId74" Type="http://schemas.openxmlformats.org/officeDocument/2006/relationships/hyperlink" Target="https://podminky.urs.cz/item/CS_URS_2021_02/28372316" TargetMode="External" /><Relationship Id="rId75" Type="http://schemas.openxmlformats.org/officeDocument/2006/relationships/hyperlink" Target="https://podminky.urs.cz/item/CS_URS_2021_02/28372319" TargetMode="External" /><Relationship Id="rId76" Type="http://schemas.openxmlformats.org/officeDocument/2006/relationships/hyperlink" Target="https://podminky.urs.cz/item/CS_URS_2021_02/28376518" TargetMode="External" /><Relationship Id="rId77" Type="http://schemas.openxmlformats.org/officeDocument/2006/relationships/hyperlink" Target="https://podminky.urs.cz/item/CS_URS_2021_02/713141396" TargetMode="External" /><Relationship Id="rId78" Type="http://schemas.openxmlformats.org/officeDocument/2006/relationships/hyperlink" Target="https://podminky.urs.cz/item/CS_URS_2021_02/28376441" TargetMode="External" /><Relationship Id="rId79" Type="http://schemas.openxmlformats.org/officeDocument/2006/relationships/hyperlink" Target="https://podminky.urs.cz/item/CS_URS_2021_02/28376442" TargetMode="External" /><Relationship Id="rId80" Type="http://schemas.openxmlformats.org/officeDocument/2006/relationships/hyperlink" Target="https://podminky.urs.cz/item/CS_URS_2021_02/28376444" TargetMode="External" /><Relationship Id="rId81" Type="http://schemas.openxmlformats.org/officeDocument/2006/relationships/hyperlink" Target="https://podminky.urs.cz/item/CS_URS_2021_02/713191132" TargetMode="External" /><Relationship Id="rId82" Type="http://schemas.openxmlformats.org/officeDocument/2006/relationships/hyperlink" Target="https://podminky.urs.cz/item/CS_URS_2021_02/69311080" TargetMode="External" /><Relationship Id="rId83" Type="http://schemas.openxmlformats.org/officeDocument/2006/relationships/hyperlink" Target="https://podminky.urs.cz/item/CS_URS_2021_02/713191133" TargetMode="External" /><Relationship Id="rId84" Type="http://schemas.openxmlformats.org/officeDocument/2006/relationships/hyperlink" Target="https://podminky.urs.cz/item/CS_URS_2021_02/28329012" TargetMode="External" /><Relationship Id="rId85" Type="http://schemas.openxmlformats.org/officeDocument/2006/relationships/hyperlink" Target="https://podminky.urs.cz/item/CS_URS_2021_02/998713103" TargetMode="External" /><Relationship Id="rId86" Type="http://schemas.openxmlformats.org/officeDocument/2006/relationships/hyperlink" Target="https://podminky.urs.cz/item/CS_URS_2021_02/721239114" TargetMode="External" /><Relationship Id="rId87" Type="http://schemas.openxmlformats.org/officeDocument/2006/relationships/hyperlink" Target="https://podminky.urs.cz/item/CS_URS_2021_02/56231108" TargetMode="External" /><Relationship Id="rId88" Type="http://schemas.openxmlformats.org/officeDocument/2006/relationships/hyperlink" Target="https://podminky.urs.cz/item/CS_URS_2021_02/998721103" TargetMode="External" /><Relationship Id="rId89" Type="http://schemas.openxmlformats.org/officeDocument/2006/relationships/hyperlink" Target="https://podminky.urs.cz/item/CS_URS_2021_02/762332131" TargetMode="External" /><Relationship Id="rId90" Type="http://schemas.openxmlformats.org/officeDocument/2006/relationships/hyperlink" Target="https://podminky.urs.cz/item/CS_URS_2021_02/60512125" TargetMode="External" /><Relationship Id="rId91" Type="http://schemas.openxmlformats.org/officeDocument/2006/relationships/hyperlink" Target="https://podminky.urs.cz/item/CS_URS_2021_02/762341026" TargetMode="External" /><Relationship Id="rId92" Type="http://schemas.openxmlformats.org/officeDocument/2006/relationships/hyperlink" Target="https://podminky.urs.cz/item/CS_URS_2021_02/762341027" TargetMode="External" /><Relationship Id="rId93" Type="http://schemas.openxmlformats.org/officeDocument/2006/relationships/hyperlink" Target="https://podminky.urs.cz/item/CS_URS_2021_02/762342441" TargetMode="External" /><Relationship Id="rId94" Type="http://schemas.openxmlformats.org/officeDocument/2006/relationships/hyperlink" Target="https://podminky.urs.cz/item/CS_URS_2021_02/60514114" TargetMode="External" /><Relationship Id="rId95" Type="http://schemas.openxmlformats.org/officeDocument/2006/relationships/hyperlink" Target="https://podminky.urs.cz/item/CS_URS_2021_02/762521104" TargetMode="External" /><Relationship Id="rId96" Type="http://schemas.openxmlformats.org/officeDocument/2006/relationships/hyperlink" Target="https://podminky.urs.cz/item/CS_URS_2021_02/60515111" TargetMode="External" /><Relationship Id="rId97" Type="http://schemas.openxmlformats.org/officeDocument/2006/relationships/hyperlink" Target="https://podminky.urs.cz/item/CS_URS_2021_02/998762103" TargetMode="External" /><Relationship Id="rId98" Type="http://schemas.openxmlformats.org/officeDocument/2006/relationships/hyperlink" Target="https://podminky.urs.cz/item/CS_URS_2021_02/763131532" TargetMode="External" /><Relationship Id="rId99" Type="http://schemas.openxmlformats.org/officeDocument/2006/relationships/hyperlink" Target="https://podminky.urs.cz/item/CS_URS_2021_02/763732113" TargetMode="External" /><Relationship Id="rId100" Type="http://schemas.openxmlformats.org/officeDocument/2006/relationships/hyperlink" Target="https://podminky.urs.cz/item/CS_URS_2021_02/60512200" TargetMode="External" /><Relationship Id="rId101" Type="http://schemas.openxmlformats.org/officeDocument/2006/relationships/hyperlink" Target="https://podminky.urs.cz/item/CS_URS_2021_02/998763102" TargetMode="External" /><Relationship Id="rId102" Type="http://schemas.openxmlformats.org/officeDocument/2006/relationships/hyperlink" Target="https://podminky.urs.cz/item/CS_URS_2021_02/764042419" TargetMode="External" /><Relationship Id="rId103" Type="http://schemas.openxmlformats.org/officeDocument/2006/relationships/hyperlink" Target="https://podminky.urs.cz/item/CS_URS_2021_02/764121405" TargetMode="External" /><Relationship Id="rId104" Type="http://schemas.openxmlformats.org/officeDocument/2006/relationships/hyperlink" Target="https://podminky.urs.cz/item/CS_URS_2021_02/764221406" TargetMode="External" /><Relationship Id="rId105" Type="http://schemas.openxmlformats.org/officeDocument/2006/relationships/hyperlink" Target="https://podminky.urs.cz/item/CS_URS_2021_02/764221436" TargetMode="External" /><Relationship Id="rId106" Type="http://schemas.openxmlformats.org/officeDocument/2006/relationships/hyperlink" Target="https://podminky.urs.cz/item/CS_URS_2021_02/764221466" TargetMode="External" /><Relationship Id="rId107" Type="http://schemas.openxmlformats.org/officeDocument/2006/relationships/hyperlink" Target="https://podminky.urs.cz/item/CS_URS_2021_02/764222435" TargetMode="External" /><Relationship Id="rId108" Type="http://schemas.openxmlformats.org/officeDocument/2006/relationships/hyperlink" Target="https://podminky.urs.cz/item/CS_URS_2021_02/764225408" TargetMode="External" /><Relationship Id="rId109" Type="http://schemas.openxmlformats.org/officeDocument/2006/relationships/hyperlink" Target="https://podminky.urs.cz/item/CS_URS_2021_02/764226443" TargetMode="External" /><Relationship Id="rId110" Type="http://schemas.openxmlformats.org/officeDocument/2006/relationships/hyperlink" Target="https://podminky.urs.cz/item/CS_URS_2021_02/764226444" TargetMode="External" /><Relationship Id="rId111" Type="http://schemas.openxmlformats.org/officeDocument/2006/relationships/hyperlink" Target="https://podminky.urs.cz/item/CS_URS_2021_02/764226445" TargetMode="External" /><Relationship Id="rId112" Type="http://schemas.openxmlformats.org/officeDocument/2006/relationships/hyperlink" Target="https://podminky.urs.cz/item/CS_URS_2021_02/764521414" TargetMode="External" /><Relationship Id="rId113" Type="http://schemas.openxmlformats.org/officeDocument/2006/relationships/hyperlink" Target="https://podminky.urs.cz/item/CS_URS_2021_02/764528402" TargetMode="External" /><Relationship Id="rId114" Type="http://schemas.openxmlformats.org/officeDocument/2006/relationships/hyperlink" Target="https://podminky.urs.cz/item/CS_URS_2021_02/998764103" TargetMode="External" /><Relationship Id="rId115" Type="http://schemas.openxmlformats.org/officeDocument/2006/relationships/hyperlink" Target="https://podminky.urs.cz/item/CS_URS_2021_02/766622132" TargetMode="External" /><Relationship Id="rId116" Type="http://schemas.openxmlformats.org/officeDocument/2006/relationships/hyperlink" Target="https://podminky.urs.cz/item/CS_URS_2021_02/766681114" TargetMode="External" /><Relationship Id="rId117" Type="http://schemas.openxmlformats.org/officeDocument/2006/relationships/hyperlink" Target="https://podminky.urs.cz/item/CS_URS_2021_02/998766103" TargetMode="External" /><Relationship Id="rId118" Type="http://schemas.openxmlformats.org/officeDocument/2006/relationships/hyperlink" Target="https://podminky.urs.cz/item/CS_URS_2021_02/767113110" TargetMode="External" /><Relationship Id="rId119" Type="http://schemas.openxmlformats.org/officeDocument/2006/relationships/hyperlink" Target="https://podminky.urs.cz/item/CS_URS_2021_02/767391112" TargetMode="External" /><Relationship Id="rId120" Type="http://schemas.openxmlformats.org/officeDocument/2006/relationships/hyperlink" Target="https://podminky.urs.cz/item/CS_URS_2021_02/15484142" TargetMode="External" /><Relationship Id="rId121" Type="http://schemas.openxmlformats.org/officeDocument/2006/relationships/hyperlink" Target="https://podminky.urs.cz/item/CS_URS_2021_02/767610124" TargetMode="External" /><Relationship Id="rId122" Type="http://schemas.openxmlformats.org/officeDocument/2006/relationships/hyperlink" Target="https://podminky.urs.cz/item/CS_URS_2021_02/767610128" TargetMode="External" /><Relationship Id="rId123" Type="http://schemas.openxmlformats.org/officeDocument/2006/relationships/hyperlink" Target="https://podminky.urs.cz/item/CS_URS_2021_02/767641711" TargetMode="External" /><Relationship Id="rId124" Type="http://schemas.openxmlformats.org/officeDocument/2006/relationships/hyperlink" Target="https://podminky.urs.cz/item/CS_URS_2021_02/55329139" TargetMode="External" /><Relationship Id="rId125" Type="http://schemas.openxmlformats.org/officeDocument/2006/relationships/hyperlink" Target="https://podminky.urs.cz/item/CS_URS_2021_02/767651113" TargetMode="External" /><Relationship Id="rId126" Type="http://schemas.openxmlformats.org/officeDocument/2006/relationships/hyperlink" Target="https://podminky.urs.cz/item/CS_URS_2021_02/767881112" TargetMode="External" /><Relationship Id="rId127" Type="http://schemas.openxmlformats.org/officeDocument/2006/relationships/hyperlink" Target="https://podminky.urs.cz/item/CS_URS_2021_02/767995115" TargetMode="External" /><Relationship Id="rId128" Type="http://schemas.openxmlformats.org/officeDocument/2006/relationships/hyperlink" Target="https://podminky.urs.cz/item/CS_URS_2021_02/998767103" TargetMode="External" /><Relationship Id="rId129" Type="http://schemas.openxmlformats.org/officeDocument/2006/relationships/hyperlink" Target="https://podminky.urs.cz/item/CS_URS_2021_02/783315101" TargetMode="External" /><Relationship Id="rId130" Type="http://schemas.openxmlformats.org/officeDocument/2006/relationships/hyperlink" Target="https://podminky.urs.cz/item/CS_URS_2021_02/783317101" TargetMode="External" /><Relationship Id="rId131" Type="http://schemas.openxmlformats.org/officeDocument/2006/relationships/hyperlink" Target="https://podminky.urs.cz/item/CS_URS_2021_02/783823133" TargetMode="External" /><Relationship Id="rId132" Type="http://schemas.openxmlformats.org/officeDocument/2006/relationships/hyperlink" Target="https://podminky.urs.cz/item/CS_URS_2021_02/783827123" TargetMode="External" /><Relationship Id="rId133" Type="http://schemas.openxmlformats.org/officeDocument/2006/relationships/hyperlink" Target="https://podminky.urs.cz/item/CS_URS_2021_02/786623011" TargetMode="External" /><Relationship Id="rId134" Type="http://schemas.openxmlformats.org/officeDocument/2006/relationships/hyperlink" Target="https://podminky.urs.cz/item/CS_URS_2021_02/55342525" TargetMode="External" /><Relationship Id="rId13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20210202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SENB obj. 2983 U Synagogy Č. Lípa rev.2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Č. Lípa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1. 8. 2021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Č. Lípa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KIP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J. Nešněra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ROUND(SUM(AG55:AG63),2)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ROUND(SUM(AS55:AS63),2)</f>
        <v>0</v>
      </c>
      <c r="AT54" s="107">
        <f>ROUND(SUM(AV54:AW54),2)</f>
        <v>0</v>
      </c>
      <c r="AU54" s="108">
        <f>ROUND(SUM(AU55:AU63),5)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ROUND(SUM(AZ55:AZ63),2)</f>
        <v>0</v>
      </c>
      <c r="BA54" s="107">
        <f>ROUND(SUM(BA55:BA63),2)</f>
        <v>0</v>
      </c>
      <c r="BB54" s="107">
        <f>ROUND(SUM(BB55:BB63),2)</f>
        <v>0</v>
      </c>
      <c r="BC54" s="107">
        <f>ROUND(SUM(BC55:BC63),2)</f>
        <v>0</v>
      </c>
      <c r="BD54" s="109">
        <f>ROUND(SUM(BD55:BD63),2)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bourací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bourací práce'!P98</f>
        <v>0</v>
      </c>
      <c r="AV55" s="121">
        <f>'01 - bourací práce'!J33</f>
        <v>0</v>
      </c>
      <c r="AW55" s="121">
        <f>'01 - bourací práce'!J34</f>
        <v>0</v>
      </c>
      <c r="AX55" s="121">
        <f>'01 - bourací práce'!J35</f>
        <v>0</v>
      </c>
      <c r="AY55" s="121">
        <f>'01 - bourací práce'!J36</f>
        <v>0</v>
      </c>
      <c r="AZ55" s="121">
        <f>'01 - bourací práce'!F33</f>
        <v>0</v>
      </c>
      <c r="BA55" s="121">
        <f>'01 - bourací práce'!F34</f>
        <v>0</v>
      </c>
      <c r="BB55" s="121">
        <f>'01 - bourací práce'!F35</f>
        <v>0</v>
      </c>
      <c r="BC55" s="121">
        <f>'01 - bourací práce'!F36</f>
        <v>0</v>
      </c>
      <c r="BD55" s="123">
        <f>'01 - bourací práce'!F37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zateplení objektu'!J30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zateplení objektu'!P96</f>
        <v>0</v>
      </c>
      <c r="AV56" s="121">
        <f>'02 - zateplení objektu'!J33</f>
        <v>0</v>
      </c>
      <c r="AW56" s="121">
        <f>'02 - zateplení objektu'!J34</f>
        <v>0</v>
      </c>
      <c r="AX56" s="121">
        <f>'02 - zateplení objektu'!J35</f>
        <v>0</v>
      </c>
      <c r="AY56" s="121">
        <f>'02 - zateplení objektu'!J36</f>
        <v>0</v>
      </c>
      <c r="AZ56" s="121">
        <f>'02 - zateplení objektu'!F33</f>
        <v>0</v>
      </c>
      <c r="BA56" s="121">
        <f>'02 - zateplení objektu'!F34</f>
        <v>0</v>
      </c>
      <c r="BB56" s="121">
        <f>'02 - zateplení objektu'!F35</f>
        <v>0</v>
      </c>
      <c r="BC56" s="121">
        <f>'02 - zateplení objektu'!F36</f>
        <v>0</v>
      </c>
      <c r="BD56" s="123">
        <f>'02 - zateplení objektu'!F37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FVE'!J30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'03 - FVE'!P82</f>
        <v>0</v>
      </c>
      <c r="AV57" s="121">
        <f>'03 - FVE'!J33</f>
        <v>0</v>
      </c>
      <c r="AW57" s="121">
        <f>'03 - FVE'!J34</f>
        <v>0</v>
      </c>
      <c r="AX57" s="121">
        <f>'03 - FVE'!J35</f>
        <v>0</v>
      </c>
      <c r="AY57" s="121">
        <f>'03 - FVE'!J36</f>
        <v>0</v>
      </c>
      <c r="AZ57" s="121">
        <f>'03 - FVE'!F33</f>
        <v>0</v>
      </c>
      <c r="BA57" s="121">
        <f>'03 - FVE'!F34</f>
        <v>0</v>
      </c>
      <c r="BB57" s="121">
        <f>'03 - FVE'!F35</f>
        <v>0</v>
      </c>
      <c r="BC57" s="121">
        <f>'03 - FVE'!F36</f>
        <v>0</v>
      </c>
      <c r="BD57" s="123">
        <f>'03 - FVE'!F37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Chlazení'!J30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'04 - Chlazení'!P79</f>
        <v>0</v>
      </c>
      <c r="AV58" s="121">
        <f>'04 - Chlazení'!J33</f>
        <v>0</v>
      </c>
      <c r="AW58" s="121">
        <f>'04 - Chlazení'!J34</f>
        <v>0</v>
      </c>
      <c r="AX58" s="121">
        <f>'04 - Chlazení'!J35</f>
        <v>0</v>
      </c>
      <c r="AY58" s="121">
        <f>'04 - Chlazení'!J36</f>
        <v>0</v>
      </c>
      <c r="AZ58" s="121">
        <f>'04 - Chlazení'!F33</f>
        <v>0</v>
      </c>
      <c r="BA58" s="121">
        <f>'04 - Chlazení'!F34</f>
        <v>0</v>
      </c>
      <c r="BB58" s="121">
        <f>'04 - Chlazení'!F35</f>
        <v>0</v>
      </c>
      <c r="BC58" s="121">
        <f>'04 - Chlazení'!F36</f>
        <v>0</v>
      </c>
      <c r="BD58" s="123">
        <f>'04 - Chlazení'!F37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112" t="s">
        <v>76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VZT'!J30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v>0</v>
      </c>
      <c r="AT59" s="121">
        <f>ROUND(SUM(AV59:AW59),2)</f>
        <v>0</v>
      </c>
      <c r="AU59" s="122">
        <f>'05 - VZT'!P79</f>
        <v>0</v>
      </c>
      <c r="AV59" s="121">
        <f>'05 - VZT'!J33</f>
        <v>0</v>
      </c>
      <c r="AW59" s="121">
        <f>'05 - VZT'!J34</f>
        <v>0</v>
      </c>
      <c r="AX59" s="121">
        <f>'05 - VZT'!J35</f>
        <v>0</v>
      </c>
      <c r="AY59" s="121">
        <f>'05 - VZT'!J36</f>
        <v>0</v>
      </c>
      <c r="AZ59" s="121">
        <f>'05 - VZT'!F33</f>
        <v>0</v>
      </c>
      <c r="BA59" s="121">
        <f>'05 - VZT'!F34</f>
        <v>0</v>
      </c>
      <c r="BB59" s="121">
        <f>'05 - VZT'!F35</f>
        <v>0</v>
      </c>
      <c r="BC59" s="121">
        <f>'05 - VZT'!F36</f>
        <v>0</v>
      </c>
      <c r="BD59" s="123">
        <f>'05 - VZT'!F37</f>
        <v>0</v>
      </c>
      <c r="BE59" s="7"/>
      <c r="BT59" s="124" t="s">
        <v>80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7" customFormat="1" ht="16.5" customHeight="1">
      <c r="A60" s="112" t="s">
        <v>76</v>
      </c>
      <c r="B60" s="113"/>
      <c r="C60" s="114"/>
      <c r="D60" s="115" t="s">
        <v>95</v>
      </c>
      <c r="E60" s="115"/>
      <c r="F60" s="115"/>
      <c r="G60" s="115"/>
      <c r="H60" s="115"/>
      <c r="I60" s="116"/>
      <c r="J60" s="115" t="s">
        <v>96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osvětlení'!J30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79</v>
      </c>
      <c r="AR60" s="119"/>
      <c r="AS60" s="120">
        <v>0</v>
      </c>
      <c r="AT60" s="121">
        <f>ROUND(SUM(AV60:AW60),2)</f>
        <v>0</v>
      </c>
      <c r="AU60" s="122">
        <f>'06 - osvětlení'!P79</f>
        <v>0</v>
      </c>
      <c r="AV60" s="121">
        <f>'06 - osvětlení'!J33</f>
        <v>0</v>
      </c>
      <c r="AW60" s="121">
        <f>'06 - osvětlení'!J34</f>
        <v>0</v>
      </c>
      <c r="AX60" s="121">
        <f>'06 - osvětlení'!J35</f>
        <v>0</v>
      </c>
      <c r="AY60" s="121">
        <f>'06 - osvětlení'!J36</f>
        <v>0</v>
      </c>
      <c r="AZ60" s="121">
        <f>'06 - osvětlení'!F33</f>
        <v>0</v>
      </c>
      <c r="BA60" s="121">
        <f>'06 - osvětlení'!F34</f>
        <v>0</v>
      </c>
      <c r="BB60" s="121">
        <f>'06 - osvětlení'!F35</f>
        <v>0</v>
      </c>
      <c r="BC60" s="121">
        <f>'06 - osvětlení'!F36</f>
        <v>0</v>
      </c>
      <c r="BD60" s="123">
        <f>'06 - osvětlení'!F37</f>
        <v>0</v>
      </c>
      <c r="BE60" s="7"/>
      <c r="BT60" s="124" t="s">
        <v>80</v>
      </c>
      <c r="BV60" s="124" t="s">
        <v>74</v>
      </c>
      <c r="BW60" s="124" t="s">
        <v>97</v>
      </c>
      <c r="BX60" s="124" t="s">
        <v>5</v>
      </c>
      <c r="CL60" s="124" t="s">
        <v>19</v>
      </c>
      <c r="CM60" s="124" t="s">
        <v>82</v>
      </c>
    </row>
    <row r="61" s="7" customFormat="1" ht="16.5" customHeight="1">
      <c r="A61" s="112" t="s">
        <v>76</v>
      </c>
      <c r="B61" s="113"/>
      <c r="C61" s="114"/>
      <c r="D61" s="115" t="s">
        <v>98</v>
      </c>
      <c r="E61" s="115"/>
      <c r="F61" s="115"/>
      <c r="G61" s="115"/>
      <c r="H61" s="115"/>
      <c r="I61" s="116"/>
      <c r="J61" s="115" t="s">
        <v>99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'07 - UT'!J30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79</v>
      </c>
      <c r="AR61" s="119"/>
      <c r="AS61" s="120">
        <v>0</v>
      </c>
      <c r="AT61" s="121">
        <f>ROUND(SUM(AV61:AW61),2)</f>
        <v>0</v>
      </c>
      <c r="AU61" s="122">
        <f>'07 - UT'!P79</f>
        <v>0</v>
      </c>
      <c r="AV61" s="121">
        <f>'07 - UT'!J33</f>
        <v>0</v>
      </c>
      <c r="AW61" s="121">
        <f>'07 - UT'!J34</f>
        <v>0</v>
      </c>
      <c r="AX61" s="121">
        <f>'07 - UT'!J35</f>
        <v>0</v>
      </c>
      <c r="AY61" s="121">
        <f>'07 - UT'!J36</f>
        <v>0</v>
      </c>
      <c r="AZ61" s="121">
        <f>'07 - UT'!F33</f>
        <v>0</v>
      </c>
      <c r="BA61" s="121">
        <f>'07 - UT'!F34</f>
        <v>0</v>
      </c>
      <c r="BB61" s="121">
        <f>'07 - UT'!F35</f>
        <v>0</v>
      </c>
      <c r="BC61" s="121">
        <f>'07 - UT'!F36</f>
        <v>0</v>
      </c>
      <c r="BD61" s="123">
        <f>'07 - UT'!F37</f>
        <v>0</v>
      </c>
      <c r="BE61" s="7"/>
      <c r="BT61" s="124" t="s">
        <v>80</v>
      </c>
      <c r="BV61" s="124" t="s">
        <v>74</v>
      </c>
      <c r="BW61" s="124" t="s">
        <v>100</v>
      </c>
      <c r="BX61" s="124" t="s">
        <v>5</v>
      </c>
      <c r="CL61" s="124" t="s">
        <v>19</v>
      </c>
      <c r="CM61" s="124" t="s">
        <v>82</v>
      </c>
    </row>
    <row r="62" s="7" customFormat="1" ht="16.5" customHeight="1">
      <c r="A62" s="112" t="s">
        <v>76</v>
      </c>
      <c r="B62" s="113"/>
      <c r="C62" s="114"/>
      <c r="D62" s="115" t="s">
        <v>101</v>
      </c>
      <c r="E62" s="115"/>
      <c r="F62" s="115"/>
      <c r="G62" s="115"/>
      <c r="H62" s="115"/>
      <c r="I62" s="116"/>
      <c r="J62" s="115" t="s">
        <v>102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'08 - MaR'!J30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79</v>
      </c>
      <c r="AR62" s="119"/>
      <c r="AS62" s="120">
        <v>0</v>
      </c>
      <c r="AT62" s="121">
        <f>ROUND(SUM(AV62:AW62),2)</f>
        <v>0</v>
      </c>
      <c r="AU62" s="122">
        <f>'08 - MaR'!P89</f>
        <v>0</v>
      </c>
      <c r="AV62" s="121">
        <f>'08 - MaR'!J33</f>
        <v>0</v>
      </c>
      <c r="AW62" s="121">
        <f>'08 - MaR'!J34</f>
        <v>0</v>
      </c>
      <c r="AX62" s="121">
        <f>'08 - MaR'!J35</f>
        <v>0</v>
      </c>
      <c r="AY62" s="121">
        <f>'08 - MaR'!J36</f>
        <v>0</v>
      </c>
      <c r="AZ62" s="121">
        <f>'08 - MaR'!F33</f>
        <v>0</v>
      </c>
      <c r="BA62" s="121">
        <f>'08 - MaR'!F34</f>
        <v>0</v>
      </c>
      <c r="BB62" s="121">
        <f>'08 - MaR'!F35</f>
        <v>0</v>
      </c>
      <c r="BC62" s="121">
        <f>'08 - MaR'!F36</f>
        <v>0</v>
      </c>
      <c r="BD62" s="123">
        <f>'08 - MaR'!F37</f>
        <v>0</v>
      </c>
      <c r="BE62" s="7"/>
      <c r="BT62" s="124" t="s">
        <v>80</v>
      </c>
      <c r="BV62" s="124" t="s">
        <v>74</v>
      </c>
      <c r="BW62" s="124" t="s">
        <v>103</v>
      </c>
      <c r="BX62" s="124" t="s">
        <v>5</v>
      </c>
      <c r="CL62" s="124" t="s">
        <v>19</v>
      </c>
      <c r="CM62" s="124" t="s">
        <v>82</v>
      </c>
    </row>
    <row r="63" s="7" customFormat="1" ht="16.5" customHeight="1">
      <c r="A63" s="112" t="s">
        <v>76</v>
      </c>
      <c r="B63" s="113"/>
      <c r="C63" s="114"/>
      <c r="D63" s="115" t="s">
        <v>104</v>
      </c>
      <c r="E63" s="115"/>
      <c r="F63" s="115"/>
      <c r="G63" s="115"/>
      <c r="H63" s="115"/>
      <c r="I63" s="116"/>
      <c r="J63" s="115" t="s">
        <v>105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'09 - VRN'!J30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79</v>
      </c>
      <c r="AR63" s="119"/>
      <c r="AS63" s="125">
        <v>0</v>
      </c>
      <c r="AT63" s="126">
        <f>ROUND(SUM(AV63:AW63),2)</f>
        <v>0</v>
      </c>
      <c r="AU63" s="127">
        <f>'09 - VRN'!P86</f>
        <v>0</v>
      </c>
      <c r="AV63" s="126">
        <f>'09 - VRN'!J33</f>
        <v>0</v>
      </c>
      <c r="AW63" s="126">
        <f>'09 - VRN'!J34</f>
        <v>0</v>
      </c>
      <c r="AX63" s="126">
        <f>'09 - VRN'!J35</f>
        <v>0</v>
      </c>
      <c r="AY63" s="126">
        <f>'09 - VRN'!J36</f>
        <v>0</v>
      </c>
      <c r="AZ63" s="126">
        <f>'09 - VRN'!F33</f>
        <v>0</v>
      </c>
      <c r="BA63" s="126">
        <f>'09 - VRN'!F34</f>
        <v>0</v>
      </c>
      <c r="BB63" s="126">
        <f>'09 - VRN'!F35</f>
        <v>0</v>
      </c>
      <c r="BC63" s="126">
        <f>'09 - VRN'!F36</f>
        <v>0</v>
      </c>
      <c r="BD63" s="128">
        <f>'09 - VRN'!F37</f>
        <v>0</v>
      </c>
      <c r="BE63" s="7"/>
      <c r="BT63" s="124" t="s">
        <v>80</v>
      </c>
      <c r="BV63" s="124" t="s">
        <v>74</v>
      </c>
      <c r="BW63" s="124" t="s">
        <v>106</v>
      </c>
      <c r="BX63" s="124" t="s">
        <v>5</v>
      </c>
      <c r="CL63" s="124" t="s">
        <v>19</v>
      </c>
      <c r="CM63" s="124" t="s">
        <v>82</v>
      </c>
    </row>
    <row r="64" s="2" customFormat="1" ht="30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</sheetData>
  <sheetProtection sheet="1" formatColumns="0" formatRows="0" objects="1" scenarios="1" spinCount="100000" saltValue="BBHVwrYWY1HgfIlbXv0USkvEr2vGiau9GMeoMr2IkVlIkFO24UxfzB9OPK4nUlkhQAc46qL4UWF87EG/GwEmUA==" hashValue="4n+K5CDXBjFUdUrxu3y4eA2x2pTrgFIJAi1y0+Ootvs9G/tx9OL/rIkWYUeqgSHDbs995HTF5KcnybzYvsNnZQ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bourací práce'!C2" display="/"/>
    <hyperlink ref="A56" location="'02 - zateplení objektu'!C2" display="/"/>
    <hyperlink ref="A57" location="'03 - FVE'!C2" display="/"/>
    <hyperlink ref="A58" location="'04 - Chlazení'!C2" display="/"/>
    <hyperlink ref="A59" location="'05 - VZT'!C2" display="/"/>
    <hyperlink ref="A60" location="'06 - osvětlení'!C2" display="/"/>
    <hyperlink ref="A61" location="'07 - UT'!C2" display="/"/>
    <hyperlink ref="A62" location="'08 - MaR'!C2" display="/"/>
    <hyperlink ref="A63" location="'09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2993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ROUND((SUM(BE86:BE164)),  2)</f>
        <v>0</v>
      </c>
      <c r="G33" s="39"/>
      <c r="H33" s="39"/>
      <c r="I33" s="149">
        <v>0.20999999999999999</v>
      </c>
      <c r="J33" s="148">
        <f>ROUND(((SUM(BE86:BE164))*I33),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ROUND((SUM(BF86:BF164)),  2)</f>
        <v>0</v>
      </c>
      <c r="G34" s="39"/>
      <c r="H34" s="39"/>
      <c r="I34" s="149">
        <v>0.14999999999999999</v>
      </c>
      <c r="J34" s="148">
        <f>ROUND(((SUM(BF86:BF164))*I34),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ROUND((SUM(BG86:BG164)),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ROUND((SUM(BH86:BH164)),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ROUND((SUM(BI86:BI164)),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09 -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Č. Lípa</v>
      </c>
      <c r="G52" s="41"/>
      <c r="H52" s="41"/>
      <c r="I52" s="33" t="s">
        <v>23</v>
      </c>
      <c r="J52" s="73" t="str">
        <f>IF(J12="","",J12)</f>
        <v>1. 8. 2021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2994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2995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2996</v>
      </c>
      <c r="E62" s="175"/>
      <c r="F62" s="175"/>
      <c r="G62" s="175"/>
      <c r="H62" s="175"/>
      <c r="I62" s="175"/>
      <c r="J62" s="176">
        <f>J105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2997</v>
      </c>
      <c r="E63" s="175"/>
      <c r="F63" s="175"/>
      <c r="G63" s="175"/>
      <c r="H63" s="175"/>
      <c r="I63" s="175"/>
      <c r="J63" s="176">
        <f>J123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2998</v>
      </c>
      <c r="E64" s="169"/>
      <c r="F64" s="169"/>
      <c r="G64" s="169"/>
      <c r="H64" s="169"/>
      <c r="I64" s="169"/>
      <c r="J64" s="170">
        <f>J132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2999</v>
      </c>
      <c r="E65" s="169"/>
      <c r="F65" s="169"/>
      <c r="G65" s="169"/>
      <c r="H65" s="169"/>
      <c r="I65" s="169"/>
      <c r="J65" s="170">
        <f>J156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6"/>
      <c r="C66" s="167"/>
      <c r="D66" s="168" t="s">
        <v>3000</v>
      </c>
      <c r="E66" s="169"/>
      <c r="F66" s="169"/>
      <c r="G66" s="169"/>
      <c r="H66" s="169"/>
      <c r="I66" s="169"/>
      <c r="J66" s="170">
        <f>J161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SENB obj. 2983 U Synagogy Č. Lípa rev.2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108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09 - VRN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Č. Lípa</v>
      </c>
      <c r="G80" s="41"/>
      <c r="H80" s="41"/>
      <c r="I80" s="33" t="s">
        <v>23</v>
      </c>
      <c r="J80" s="73" t="str">
        <f>IF(J12="","",J12)</f>
        <v>1. 8. 2021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Č. Lípa</v>
      </c>
      <c r="G82" s="41"/>
      <c r="H82" s="41"/>
      <c r="I82" s="33" t="s">
        <v>31</v>
      </c>
      <c r="J82" s="37" t="str">
        <f>E21</f>
        <v>KIP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J. Nešněra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134</v>
      </c>
      <c r="D85" s="181" t="s">
        <v>57</v>
      </c>
      <c r="E85" s="181" t="s">
        <v>53</v>
      </c>
      <c r="F85" s="181" t="s">
        <v>54</v>
      </c>
      <c r="G85" s="181" t="s">
        <v>135</v>
      </c>
      <c r="H85" s="181" t="s">
        <v>136</v>
      </c>
      <c r="I85" s="181" t="s">
        <v>137</v>
      </c>
      <c r="J85" s="181" t="s">
        <v>112</v>
      </c>
      <c r="K85" s="182" t="s">
        <v>138</v>
      </c>
      <c r="L85" s="183"/>
      <c r="M85" s="93" t="s">
        <v>19</v>
      </c>
      <c r="N85" s="94" t="s">
        <v>42</v>
      </c>
      <c r="O85" s="94" t="s">
        <v>139</v>
      </c>
      <c r="P85" s="94" t="s">
        <v>140</v>
      </c>
      <c r="Q85" s="94" t="s">
        <v>141</v>
      </c>
      <c r="R85" s="94" t="s">
        <v>142</v>
      </c>
      <c r="S85" s="94" t="s">
        <v>143</v>
      </c>
      <c r="T85" s="95" t="s">
        <v>144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145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P87+P132+P156+P161</f>
        <v>0</v>
      </c>
      <c r="Q86" s="97"/>
      <c r="R86" s="186">
        <f>R87+R132+R156+R161</f>
        <v>0</v>
      </c>
      <c r="S86" s="97"/>
      <c r="T86" s="187">
        <f>T87+T132+T156+T161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113</v>
      </c>
      <c r="BK86" s="188">
        <f>BK87+BK132+BK156+BK161</f>
        <v>0</v>
      </c>
    </row>
    <row r="87" s="12" customFormat="1" ht="25.92" customHeight="1">
      <c r="A87" s="12"/>
      <c r="B87" s="189"/>
      <c r="C87" s="190"/>
      <c r="D87" s="191" t="s">
        <v>71</v>
      </c>
      <c r="E87" s="192" t="s">
        <v>105</v>
      </c>
      <c r="F87" s="192" t="s">
        <v>3001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P88+P105+P123</f>
        <v>0</v>
      </c>
      <c r="Q87" s="197"/>
      <c r="R87" s="198">
        <f>R88+R105+R123</f>
        <v>0</v>
      </c>
      <c r="S87" s="197"/>
      <c r="T87" s="199">
        <f>T88+T105+T123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186</v>
      </c>
      <c r="AT87" s="201" t="s">
        <v>71</v>
      </c>
      <c r="AU87" s="201" t="s">
        <v>72</v>
      </c>
      <c r="AY87" s="200" t="s">
        <v>148</v>
      </c>
      <c r="BK87" s="202">
        <f>BK88+BK105+BK123</f>
        <v>0</v>
      </c>
    </row>
    <row r="88" s="12" customFormat="1" ht="22.8" customHeight="1">
      <c r="A88" s="12"/>
      <c r="B88" s="189"/>
      <c r="C88" s="190"/>
      <c r="D88" s="191" t="s">
        <v>71</v>
      </c>
      <c r="E88" s="203" t="s">
        <v>3002</v>
      </c>
      <c r="F88" s="203" t="s">
        <v>3003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SUM(P89:P104)</f>
        <v>0</v>
      </c>
      <c r="Q88" s="197"/>
      <c r="R88" s="198">
        <f>SUM(R89:R104)</f>
        <v>0</v>
      </c>
      <c r="S88" s="197"/>
      <c r="T88" s="199">
        <f>SUM(T89:T104)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186</v>
      </c>
      <c r="AT88" s="201" t="s">
        <v>71</v>
      </c>
      <c r="AU88" s="201" t="s">
        <v>80</v>
      </c>
      <c r="AY88" s="200" t="s">
        <v>148</v>
      </c>
      <c r="BK88" s="202">
        <f>SUM(BK89:BK104)</f>
        <v>0</v>
      </c>
    </row>
    <row r="89" s="2" customFormat="1" ht="16.5" customHeight="1">
      <c r="A89" s="39"/>
      <c r="B89" s="40"/>
      <c r="C89" s="205" t="s">
        <v>80</v>
      </c>
      <c r="D89" s="205" t="s">
        <v>150</v>
      </c>
      <c r="E89" s="206" t="s">
        <v>3004</v>
      </c>
      <c r="F89" s="207" t="s">
        <v>3005</v>
      </c>
      <c r="G89" s="208" t="s">
        <v>402</v>
      </c>
      <c r="H89" s="209">
        <v>1</v>
      </c>
      <c r="I89" s="210"/>
      <c r="J89" s="211">
        <f>ROUND(I89*H89,2)</f>
        <v>0</v>
      </c>
      <c r="K89" s="207" t="s">
        <v>662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3006</v>
      </c>
      <c r="AT89" s="216" t="s">
        <v>150</v>
      </c>
      <c r="AU89" s="216" t="s">
        <v>82</v>
      </c>
      <c r="AY89" s="18" t="s">
        <v>148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3006</v>
      </c>
      <c r="BM89" s="216" t="s">
        <v>3007</v>
      </c>
    </row>
    <row r="90" s="2" customFormat="1">
      <c r="A90" s="39"/>
      <c r="B90" s="40"/>
      <c r="C90" s="41"/>
      <c r="D90" s="218" t="s">
        <v>157</v>
      </c>
      <c r="E90" s="41"/>
      <c r="F90" s="219" t="s">
        <v>3008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157</v>
      </c>
      <c r="AU90" s="18" t="s">
        <v>82</v>
      </c>
    </row>
    <row r="91" s="2" customFormat="1">
      <c r="A91" s="39"/>
      <c r="B91" s="40"/>
      <c r="C91" s="41"/>
      <c r="D91" s="223" t="s">
        <v>159</v>
      </c>
      <c r="E91" s="41"/>
      <c r="F91" s="224" t="s">
        <v>3009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159</v>
      </c>
      <c r="AU91" s="18" t="s">
        <v>82</v>
      </c>
    </row>
    <row r="92" s="2" customFormat="1">
      <c r="A92" s="39"/>
      <c r="B92" s="40"/>
      <c r="C92" s="41"/>
      <c r="D92" s="218" t="s">
        <v>300</v>
      </c>
      <c r="E92" s="41"/>
      <c r="F92" s="247" t="s">
        <v>3010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300</v>
      </c>
      <c r="AU92" s="18" t="s">
        <v>82</v>
      </c>
    </row>
    <row r="93" s="2" customFormat="1" ht="24.15" customHeight="1">
      <c r="A93" s="39"/>
      <c r="B93" s="40"/>
      <c r="C93" s="205" t="s">
        <v>82</v>
      </c>
      <c r="D93" s="205" t="s">
        <v>150</v>
      </c>
      <c r="E93" s="206" t="s">
        <v>3011</v>
      </c>
      <c r="F93" s="207" t="s">
        <v>3012</v>
      </c>
      <c r="G93" s="208" t="s">
        <v>402</v>
      </c>
      <c r="H93" s="209">
        <v>1</v>
      </c>
      <c r="I93" s="210"/>
      <c r="J93" s="211">
        <f>ROUND(I93*H93,2)</f>
        <v>0</v>
      </c>
      <c r="K93" s="207" t="s">
        <v>662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3006</v>
      </c>
      <c r="AT93" s="216" t="s">
        <v>150</v>
      </c>
      <c r="AU93" s="216" t="s">
        <v>82</v>
      </c>
      <c r="AY93" s="18" t="s">
        <v>148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3006</v>
      </c>
      <c r="BM93" s="216" t="s">
        <v>3013</v>
      </c>
    </row>
    <row r="94" s="2" customFormat="1">
      <c r="A94" s="39"/>
      <c r="B94" s="40"/>
      <c r="C94" s="41"/>
      <c r="D94" s="218" t="s">
        <v>157</v>
      </c>
      <c r="E94" s="41"/>
      <c r="F94" s="219" t="s">
        <v>3012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157</v>
      </c>
      <c r="AU94" s="18" t="s">
        <v>82</v>
      </c>
    </row>
    <row r="95" s="2" customFormat="1">
      <c r="A95" s="39"/>
      <c r="B95" s="40"/>
      <c r="C95" s="41"/>
      <c r="D95" s="223" t="s">
        <v>159</v>
      </c>
      <c r="E95" s="41"/>
      <c r="F95" s="224" t="s">
        <v>3014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159</v>
      </c>
      <c r="AU95" s="18" t="s">
        <v>82</v>
      </c>
    </row>
    <row r="96" s="2" customFormat="1">
      <c r="A96" s="39"/>
      <c r="B96" s="40"/>
      <c r="C96" s="41"/>
      <c r="D96" s="218" t="s">
        <v>300</v>
      </c>
      <c r="E96" s="41"/>
      <c r="F96" s="247" t="s">
        <v>3010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300</v>
      </c>
      <c r="AU96" s="18" t="s">
        <v>82</v>
      </c>
    </row>
    <row r="97" s="2" customFormat="1" ht="16.5" customHeight="1">
      <c r="A97" s="39"/>
      <c r="B97" s="40"/>
      <c r="C97" s="205" t="s">
        <v>163</v>
      </c>
      <c r="D97" s="205" t="s">
        <v>150</v>
      </c>
      <c r="E97" s="206" t="s">
        <v>3015</v>
      </c>
      <c r="F97" s="207" t="s">
        <v>3016</v>
      </c>
      <c r="G97" s="208" t="s">
        <v>402</v>
      </c>
      <c r="H97" s="209">
        <v>1</v>
      </c>
      <c r="I97" s="210"/>
      <c r="J97" s="211">
        <f>ROUND(I97*H97,2)</f>
        <v>0</v>
      </c>
      <c r="K97" s="207" t="s">
        <v>662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3006</v>
      </c>
      <c r="AT97" s="216" t="s">
        <v>150</v>
      </c>
      <c r="AU97" s="216" t="s">
        <v>82</v>
      </c>
      <c r="AY97" s="18" t="s">
        <v>148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3006</v>
      </c>
      <c r="BM97" s="216" t="s">
        <v>3017</v>
      </c>
    </row>
    <row r="98" s="2" customFormat="1">
      <c r="A98" s="39"/>
      <c r="B98" s="40"/>
      <c r="C98" s="41"/>
      <c r="D98" s="218" t="s">
        <v>157</v>
      </c>
      <c r="E98" s="41"/>
      <c r="F98" s="219" t="s">
        <v>3018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157</v>
      </c>
      <c r="AU98" s="18" t="s">
        <v>82</v>
      </c>
    </row>
    <row r="99" s="2" customFormat="1">
      <c r="A99" s="39"/>
      <c r="B99" s="40"/>
      <c r="C99" s="41"/>
      <c r="D99" s="223" t="s">
        <v>159</v>
      </c>
      <c r="E99" s="41"/>
      <c r="F99" s="224" t="s">
        <v>3019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159</v>
      </c>
      <c r="AU99" s="18" t="s">
        <v>82</v>
      </c>
    </row>
    <row r="100" s="2" customFormat="1">
      <c r="A100" s="39"/>
      <c r="B100" s="40"/>
      <c r="C100" s="41"/>
      <c r="D100" s="218" t="s">
        <v>300</v>
      </c>
      <c r="E100" s="41"/>
      <c r="F100" s="247" t="s">
        <v>3010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300</v>
      </c>
      <c r="AU100" s="18" t="s">
        <v>82</v>
      </c>
    </row>
    <row r="101" s="2" customFormat="1" ht="16.5" customHeight="1">
      <c r="A101" s="39"/>
      <c r="B101" s="40"/>
      <c r="C101" s="205" t="s">
        <v>155</v>
      </c>
      <c r="D101" s="205" t="s">
        <v>150</v>
      </c>
      <c r="E101" s="206" t="s">
        <v>3020</v>
      </c>
      <c r="F101" s="207" t="s">
        <v>3021</v>
      </c>
      <c r="G101" s="208" t="s">
        <v>402</v>
      </c>
      <c r="H101" s="209">
        <v>1</v>
      </c>
      <c r="I101" s="210"/>
      <c r="J101" s="211">
        <f>ROUND(I101*H101,2)</f>
        <v>0</v>
      </c>
      <c r="K101" s="207" t="s">
        <v>662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3006</v>
      </c>
      <c r="AT101" s="216" t="s">
        <v>150</v>
      </c>
      <c r="AU101" s="216" t="s">
        <v>82</v>
      </c>
      <c r="AY101" s="18" t="s">
        <v>148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3006</v>
      </c>
      <c r="BM101" s="216" t="s">
        <v>3022</v>
      </c>
    </row>
    <row r="102" s="2" customFormat="1">
      <c r="A102" s="39"/>
      <c r="B102" s="40"/>
      <c r="C102" s="41"/>
      <c r="D102" s="218" t="s">
        <v>157</v>
      </c>
      <c r="E102" s="41"/>
      <c r="F102" s="219" t="s">
        <v>3021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157</v>
      </c>
      <c r="AU102" s="18" t="s">
        <v>82</v>
      </c>
    </row>
    <row r="103" s="2" customFormat="1">
      <c r="A103" s="39"/>
      <c r="B103" s="40"/>
      <c r="C103" s="41"/>
      <c r="D103" s="223" t="s">
        <v>159</v>
      </c>
      <c r="E103" s="41"/>
      <c r="F103" s="224" t="s">
        <v>3023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159</v>
      </c>
      <c r="AU103" s="18" t="s">
        <v>82</v>
      </c>
    </row>
    <row r="104" s="2" customFormat="1">
      <c r="A104" s="39"/>
      <c r="B104" s="40"/>
      <c r="C104" s="41"/>
      <c r="D104" s="218" t="s">
        <v>300</v>
      </c>
      <c r="E104" s="41"/>
      <c r="F104" s="247" t="s">
        <v>3024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300</v>
      </c>
      <c r="AU104" s="18" t="s">
        <v>82</v>
      </c>
    </row>
    <row r="105" s="12" customFormat="1" ht="22.8" customHeight="1">
      <c r="A105" s="12"/>
      <c r="B105" s="189"/>
      <c r="C105" s="190"/>
      <c r="D105" s="191" t="s">
        <v>71</v>
      </c>
      <c r="E105" s="203" t="s">
        <v>3025</v>
      </c>
      <c r="F105" s="203" t="s">
        <v>3026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SUM(P106:P122)</f>
        <v>0</v>
      </c>
      <c r="Q105" s="197"/>
      <c r="R105" s="198">
        <f>SUM(R106:R122)</f>
        <v>0</v>
      </c>
      <c r="S105" s="197"/>
      <c r="T105" s="199">
        <f>SUM(T106:T122)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186</v>
      </c>
      <c r="AT105" s="201" t="s">
        <v>71</v>
      </c>
      <c r="AU105" s="201" t="s">
        <v>80</v>
      </c>
      <c r="AY105" s="200" t="s">
        <v>148</v>
      </c>
      <c r="BK105" s="202">
        <f>SUM(BK106:BK122)</f>
        <v>0</v>
      </c>
    </row>
    <row r="106" s="2" customFormat="1" ht="16.5" customHeight="1">
      <c r="A106" s="39"/>
      <c r="B106" s="40"/>
      <c r="C106" s="205" t="s">
        <v>186</v>
      </c>
      <c r="D106" s="205" t="s">
        <v>150</v>
      </c>
      <c r="E106" s="206" t="s">
        <v>3027</v>
      </c>
      <c r="F106" s="207" t="s">
        <v>3028</v>
      </c>
      <c r="G106" s="208" t="s">
        <v>402</v>
      </c>
      <c r="H106" s="209">
        <v>1</v>
      </c>
      <c r="I106" s="210"/>
      <c r="J106" s="211">
        <f>ROUND(I106*H106,2)</f>
        <v>0</v>
      </c>
      <c r="K106" s="207" t="s">
        <v>662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3006</v>
      </c>
      <c r="AT106" s="216" t="s">
        <v>150</v>
      </c>
      <c r="AU106" s="216" t="s">
        <v>82</v>
      </c>
      <c r="AY106" s="18" t="s">
        <v>148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3006</v>
      </c>
      <c r="BM106" s="216" t="s">
        <v>3029</v>
      </c>
    </row>
    <row r="107" s="2" customFormat="1">
      <c r="A107" s="39"/>
      <c r="B107" s="40"/>
      <c r="C107" s="41"/>
      <c r="D107" s="218" t="s">
        <v>157</v>
      </c>
      <c r="E107" s="41"/>
      <c r="F107" s="219" t="s">
        <v>3028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157</v>
      </c>
      <c r="AU107" s="18" t="s">
        <v>82</v>
      </c>
    </row>
    <row r="108" s="2" customFormat="1">
      <c r="A108" s="39"/>
      <c r="B108" s="40"/>
      <c r="C108" s="41"/>
      <c r="D108" s="223" t="s">
        <v>159</v>
      </c>
      <c r="E108" s="41"/>
      <c r="F108" s="224" t="s">
        <v>3030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159</v>
      </c>
      <c r="AU108" s="18" t="s">
        <v>82</v>
      </c>
    </row>
    <row r="109" s="2" customFormat="1">
      <c r="A109" s="39"/>
      <c r="B109" s="40"/>
      <c r="C109" s="41"/>
      <c r="D109" s="218" t="s">
        <v>300</v>
      </c>
      <c r="E109" s="41"/>
      <c r="F109" s="247" t="s">
        <v>3031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300</v>
      </c>
      <c r="AU109" s="18" t="s">
        <v>82</v>
      </c>
    </row>
    <row r="110" s="2" customFormat="1" ht="33" customHeight="1">
      <c r="A110" s="39"/>
      <c r="B110" s="40"/>
      <c r="C110" s="205" t="s">
        <v>193</v>
      </c>
      <c r="D110" s="205" t="s">
        <v>150</v>
      </c>
      <c r="E110" s="206" t="s">
        <v>3032</v>
      </c>
      <c r="F110" s="207" t="s">
        <v>3033</v>
      </c>
      <c r="G110" s="208" t="s">
        <v>402</v>
      </c>
      <c r="H110" s="209">
        <v>1</v>
      </c>
      <c r="I110" s="210"/>
      <c r="J110" s="211">
        <f>ROUND(I110*H110,2)</f>
        <v>0</v>
      </c>
      <c r="K110" s="207" t="s">
        <v>662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3006</v>
      </c>
      <c r="AT110" s="216" t="s">
        <v>150</v>
      </c>
      <c r="AU110" s="216" t="s">
        <v>82</v>
      </c>
      <c r="AY110" s="18" t="s">
        <v>148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3006</v>
      </c>
      <c r="BM110" s="216" t="s">
        <v>3034</v>
      </c>
    </row>
    <row r="111" s="2" customFormat="1">
      <c r="A111" s="39"/>
      <c r="B111" s="40"/>
      <c r="C111" s="41"/>
      <c r="D111" s="218" t="s">
        <v>157</v>
      </c>
      <c r="E111" s="41"/>
      <c r="F111" s="219" t="s">
        <v>3033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157</v>
      </c>
      <c r="AU111" s="18" t="s">
        <v>82</v>
      </c>
    </row>
    <row r="112" s="2" customFormat="1">
      <c r="A112" s="39"/>
      <c r="B112" s="40"/>
      <c r="C112" s="41"/>
      <c r="D112" s="223" t="s">
        <v>159</v>
      </c>
      <c r="E112" s="41"/>
      <c r="F112" s="224" t="s">
        <v>3035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159</v>
      </c>
      <c r="AU112" s="18" t="s">
        <v>82</v>
      </c>
    </row>
    <row r="113" s="2" customFormat="1" ht="37.8" customHeight="1">
      <c r="A113" s="39"/>
      <c r="B113" s="40"/>
      <c r="C113" s="205" t="s">
        <v>199</v>
      </c>
      <c r="D113" s="205" t="s">
        <v>150</v>
      </c>
      <c r="E113" s="206" t="s">
        <v>3036</v>
      </c>
      <c r="F113" s="207" t="s">
        <v>3037</v>
      </c>
      <c r="G113" s="208" t="s">
        <v>402</v>
      </c>
      <c r="H113" s="209">
        <v>1</v>
      </c>
      <c r="I113" s="210"/>
      <c r="J113" s="211">
        <f>ROUND(I113*H113,2)</f>
        <v>0</v>
      </c>
      <c r="K113" s="207" t="s">
        <v>662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3006</v>
      </c>
      <c r="AT113" s="216" t="s">
        <v>150</v>
      </c>
      <c r="AU113" s="216" t="s">
        <v>82</v>
      </c>
      <c r="AY113" s="18" t="s">
        <v>148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3006</v>
      </c>
      <c r="BM113" s="216" t="s">
        <v>3038</v>
      </c>
    </row>
    <row r="114" s="2" customFormat="1">
      <c r="A114" s="39"/>
      <c r="B114" s="40"/>
      <c r="C114" s="41"/>
      <c r="D114" s="218" t="s">
        <v>157</v>
      </c>
      <c r="E114" s="41"/>
      <c r="F114" s="219" t="s">
        <v>3037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157</v>
      </c>
      <c r="AU114" s="18" t="s">
        <v>82</v>
      </c>
    </row>
    <row r="115" s="2" customFormat="1">
      <c r="A115" s="39"/>
      <c r="B115" s="40"/>
      <c r="C115" s="41"/>
      <c r="D115" s="223" t="s">
        <v>159</v>
      </c>
      <c r="E115" s="41"/>
      <c r="F115" s="224" t="s">
        <v>3039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159</v>
      </c>
      <c r="AU115" s="18" t="s">
        <v>82</v>
      </c>
    </row>
    <row r="116" s="2" customFormat="1" ht="24.15" customHeight="1">
      <c r="A116" s="39"/>
      <c r="B116" s="40"/>
      <c r="C116" s="205" t="s">
        <v>205</v>
      </c>
      <c r="D116" s="205" t="s">
        <v>150</v>
      </c>
      <c r="E116" s="206" t="s">
        <v>3040</v>
      </c>
      <c r="F116" s="207" t="s">
        <v>3041</v>
      </c>
      <c r="G116" s="208" t="s">
        <v>402</v>
      </c>
      <c r="H116" s="209">
        <v>1</v>
      </c>
      <c r="I116" s="210"/>
      <c r="J116" s="211">
        <f>ROUND(I116*H116,2)</f>
        <v>0</v>
      </c>
      <c r="K116" s="207" t="s">
        <v>662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3006</v>
      </c>
      <c r="AT116" s="216" t="s">
        <v>150</v>
      </c>
      <c r="AU116" s="216" t="s">
        <v>82</v>
      </c>
      <c r="AY116" s="18" t="s">
        <v>148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3006</v>
      </c>
      <c r="BM116" s="216" t="s">
        <v>3042</v>
      </c>
    </row>
    <row r="117" s="2" customFormat="1">
      <c r="A117" s="39"/>
      <c r="B117" s="40"/>
      <c r="C117" s="41"/>
      <c r="D117" s="218" t="s">
        <v>157</v>
      </c>
      <c r="E117" s="41"/>
      <c r="F117" s="219" t="s">
        <v>3041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157</v>
      </c>
      <c r="AU117" s="18" t="s">
        <v>82</v>
      </c>
    </row>
    <row r="118" s="2" customFormat="1">
      <c r="A118" s="39"/>
      <c r="B118" s="40"/>
      <c r="C118" s="41"/>
      <c r="D118" s="223" t="s">
        <v>159</v>
      </c>
      <c r="E118" s="41"/>
      <c r="F118" s="224" t="s">
        <v>3043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159</v>
      </c>
      <c r="AU118" s="18" t="s">
        <v>82</v>
      </c>
    </row>
    <row r="119" s="2" customFormat="1">
      <c r="A119" s="39"/>
      <c r="B119" s="40"/>
      <c r="C119" s="41"/>
      <c r="D119" s="218" t="s">
        <v>300</v>
      </c>
      <c r="E119" s="41"/>
      <c r="F119" s="247" t="s">
        <v>3010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300</v>
      </c>
      <c r="AU119" s="18" t="s">
        <v>82</v>
      </c>
    </row>
    <row r="120" s="2" customFormat="1" ht="21.75" customHeight="1">
      <c r="A120" s="39"/>
      <c r="B120" s="40"/>
      <c r="C120" s="205" t="s">
        <v>179</v>
      </c>
      <c r="D120" s="205" t="s">
        <v>150</v>
      </c>
      <c r="E120" s="206" t="s">
        <v>3044</v>
      </c>
      <c r="F120" s="207" t="s">
        <v>3045</v>
      </c>
      <c r="G120" s="208" t="s">
        <v>402</v>
      </c>
      <c r="H120" s="209">
        <v>1</v>
      </c>
      <c r="I120" s="210"/>
      <c r="J120" s="211">
        <f>ROUND(I120*H120,2)</f>
        <v>0</v>
      </c>
      <c r="K120" s="207" t="s">
        <v>662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3006</v>
      </c>
      <c r="AT120" s="216" t="s">
        <v>150</v>
      </c>
      <c r="AU120" s="216" t="s">
        <v>82</v>
      </c>
      <c r="AY120" s="18" t="s">
        <v>148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3006</v>
      </c>
      <c r="BM120" s="216" t="s">
        <v>3046</v>
      </c>
    </row>
    <row r="121" s="2" customFormat="1">
      <c r="A121" s="39"/>
      <c r="B121" s="40"/>
      <c r="C121" s="41"/>
      <c r="D121" s="218" t="s">
        <v>157</v>
      </c>
      <c r="E121" s="41"/>
      <c r="F121" s="219" t="s">
        <v>3047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157</v>
      </c>
      <c r="AU121" s="18" t="s">
        <v>82</v>
      </c>
    </row>
    <row r="122" s="2" customFormat="1">
      <c r="A122" s="39"/>
      <c r="B122" s="40"/>
      <c r="C122" s="41"/>
      <c r="D122" s="223" t="s">
        <v>159</v>
      </c>
      <c r="E122" s="41"/>
      <c r="F122" s="224" t="s">
        <v>3048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159</v>
      </c>
      <c r="AU122" s="18" t="s">
        <v>82</v>
      </c>
    </row>
    <row r="123" s="12" customFormat="1" ht="22.8" customHeight="1">
      <c r="A123" s="12"/>
      <c r="B123" s="189"/>
      <c r="C123" s="190"/>
      <c r="D123" s="191" t="s">
        <v>71</v>
      </c>
      <c r="E123" s="203" t="s">
        <v>3049</v>
      </c>
      <c r="F123" s="203" t="s">
        <v>3050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SUM(P124:P131)</f>
        <v>0</v>
      </c>
      <c r="Q123" s="197"/>
      <c r="R123" s="198">
        <f>SUM(R124:R131)</f>
        <v>0</v>
      </c>
      <c r="S123" s="197"/>
      <c r="T123" s="199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186</v>
      </c>
      <c r="AT123" s="201" t="s">
        <v>71</v>
      </c>
      <c r="AU123" s="201" t="s">
        <v>80</v>
      </c>
      <c r="AY123" s="200" t="s">
        <v>148</v>
      </c>
      <c r="BK123" s="202">
        <f>SUM(BK124:BK131)</f>
        <v>0</v>
      </c>
    </row>
    <row r="124" s="2" customFormat="1" ht="16.5" customHeight="1">
      <c r="A124" s="39"/>
      <c r="B124" s="40"/>
      <c r="C124" s="205" t="s">
        <v>217</v>
      </c>
      <c r="D124" s="205" t="s">
        <v>150</v>
      </c>
      <c r="E124" s="206" t="s">
        <v>3051</v>
      </c>
      <c r="F124" s="207" t="s">
        <v>3052</v>
      </c>
      <c r="G124" s="208" t="s">
        <v>402</v>
      </c>
      <c r="H124" s="209">
        <v>1</v>
      </c>
      <c r="I124" s="210"/>
      <c r="J124" s="211">
        <f>ROUND(I124*H124,2)</f>
        <v>0</v>
      </c>
      <c r="K124" s="207" t="s">
        <v>662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3006</v>
      </c>
      <c r="AT124" s="216" t="s">
        <v>150</v>
      </c>
      <c r="AU124" s="216" t="s">
        <v>82</v>
      </c>
      <c r="AY124" s="18" t="s">
        <v>148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3006</v>
      </c>
      <c r="BM124" s="216" t="s">
        <v>3053</v>
      </c>
    </row>
    <row r="125" s="2" customFormat="1">
      <c r="A125" s="39"/>
      <c r="B125" s="40"/>
      <c r="C125" s="41"/>
      <c r="D125" s="218" t="s">
        <v>157</v>
      </c>
      <c r="E125" s="41"/>
      <c r="F125" s="219" t="s">
        <v>3052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157</v>
      </c>
      <c r="AU125" s="18" t="s">
        <v>82</v>
      </c>
    </row>
    <row r="126" s="2" customFormat="1">
      <c r="A126" s="39"/>
      <c r="B126" s="40"/>
      <c r="C126" s="41"/>
      <c r="D126" s="223" t="s">
        <v>159</v>
      </c>
      <c r="E126" s="41"/>
      <c r="F126" s="224" t="s">
        <v>3054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159</v>
      </c>
      <c r="AU126" s="18" t="s">
        <v>82</v>
      </c>
    </row>
    <row r="127" s="2" customFormat="1">
      <c r="A127" s="39"/>
      <c r="B127" s="40"/>
      <c r="C127" s="41"/>
      <c r="D127" s="218" t="s">
        <v>300</v>
      </c>
      <c r="E127" s="41"/>
      <c r="F127" s="247" t="s">
        <v>3010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300</v>
      </c>
      <c r="AU127" s="18" t="s">
        <v>82</v>
      </c>
    </row>
    <row r="128" s="2" customFormat="1" ht="16.5" customHeight="1">
      <c r="A128" s="39"/>
      <c r="B128" s="40"/>
      <c r="C128" s="205" t="s">
        <v>224</v>
      </c>
      <c r="D128" s="205" t="s">
        <v>150</v>
      </c>
      <c r="E128" s="206" t="s">
        <v>3055</v>
      </c>
      <c r="F128" s="207" t="s">
        <v>3056</v>
      </c>
      <c r="G128" s="208" t="s">
        <v>402</v>
      </c>
      <c r="H128" s="209">
        <v>1</v>
      </c>
      <c r="I128" s="210"/>
      <c r="J128" s="211">
        <f>ROUND(I128*H128,2)</f>
        <v>0</v>
      </c>
      <c r="K128" s="207" t="s">
        <v>662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3006</v>
      </c>
      <c r="AT128" s="216" t="s">
        <v>150</v>
      </c>
      <c r="AU128" s="216" t="s">
        <v>82</v>
      </c>
      <c r="AY128" s="18" t="s">
        <v>148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3006</v>
      </c>
      <c r="BM128" s="216" t="s">
        <v>3057</v>
      </c>
    </row>
    <row r="129" s="2" customFormat="1">
      <c r="A129" s="39"/>
      <c r="B129" s="40"/>
      <c r="C129" s="41"/>
      <c r="D129" s="218" t="s">
        <v>157</v>
      </c>
      <c r="E129" s="41"/>
      <c r="F129" s="219" t="s">
        <v>3056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157</v>
      </c>
      <c r="AU129" s="18" t="s">
        <v>82</v>
      </c>
    </row>
    <row r="130" s="2" customFormat="1">
      <c r="A130" s="39"/>
      <c r="B130" s="40"/>
      <c r="C130" s="41"/>
      <c r="D130" s="223" t="s">
        <v>159</v>
      </c>
      <c r="E130" s="41"/>
      <c r="F130" s="224" t="s">
        <v>3058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159</v>
      </c>
      <c r="AU130" s="18" t="s">
        <v>82</v>
      </c>
    </row>
    <row r="131" s="2" customFormat="1">
      <c r="A131" s="39"/>
      <c r="B131" s="40"/>
      <c r="C131" s="41"/>
      <c r="D131" s="218" t="s">
        <v>300</v>
      </c>
      <c r="E131" s="41"/>
      <c r="F131" s="247" t="s">
        <v>3059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300</v>
      </c>
      <c r="AU131" s="18" t="s">
        <v>82</v>
      </c>
    </row>
    <row r="132" s="12" customFormat="1" ht="25.92" customHeight="1">
      <c r="A132" s="12"/>
      <c r="B132" s="189"/>
      <c r="C132" s="190"/>
      <c r="D132" s="191" t="s">
        <v>71</v>
      </c>
      <c r="E132" s="192" t="s">
        <v>3060</v>
      </c>
      <c r="F132" s="192" t="s">
        <v>3061</v>
      </c>
      <c r="G132" s="190"/>
      <c r="H132" s="190"/>
      <c r="I132" s="193"/>
      <c r="J132" s="194">
        <f>BK132</f>
        <v>0</v>
      </c>
      <c r="K132" s="190"/>
      <c r="L132" s="195"/>
      <c r="M132" s="196"/>
      <c r="N132" s="197"/>
      <c r="O132" s="197"/>
      <c r="P132" s="198">
        <f>SUM(P133:P155)</f>
        <v>0</v>
      </c>
      <c r="Q132" s="197"/>
      <c r="R132" s="198">
        <f>SUM(R133:R155)</f>
        <v>0</v>
      </c>
      <c r="S132" s="197"/>
      <c r="T132" s="199">
        <f>SUM(T133:T155)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186</v>
      </c>
      <c r="AT132" s="201" t="s">
        <v>71</v>
      </c>
      <c r="AU132" s="201" t="s">
        <v>72</v>
      </c>
      <c r="AY132" s="200" t="s">
        <v>148</v>
      </c>
      <c r="BK132" s="202">
        <f>SUM(BK133:BK155)</f>
        <v>0</v>
      </c>
    </row>
    <row r="133" s="2" customFormat="1" ht="16.5" customHeight="1">
      <c r="A133" s="39"/>
      <c r="B133" s="40"/>
      <c r="C133" s="205" t="s">
        <v>231</v>
      </c>
      <c r="D133" s="205" t="s">
        <v>150</v>
      </c>
      <c r="E133" s="206" t="s">
        <v>3062</v>
      </c>
      <c r="F133" s="207" t="s">
        <v>3063</v>
      </c>
      <c r="G133" s="208" t="s">
        <v>402</v>
      </c>
      <c r="H133" s="209">
        <v>1</v>
      </c>
      <c r="I133" s="210"/>
      <c r="J133" s="211">
        <f>ROUND(I133*H133,2)</f>
        <v>0</v>
      </c>
      <c r="K133" s="207" t="s">
        <v>662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3006</v>
      </c>
      <c r="AT133" s="216" t="s">
        <v>150</v>
      </c>
      <c r="AU133" s="216" t="s">
        <v>80</v>
      </c>
      <c r="AY133" s="18" t="s">
        <v>148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3006</v>
      </c>
      <c r="BM133" s="216" t="s">
        <v>3064</v>
      </c>
    </row>
    <row r="134" s="2" customFormat="1">
      <c r="A134" s="39"/>
      <c r="B134" s="40"/>
      <c r="C134" s="41"/>
      <c r="D134" s="218" t="s">
        <v>157</v>
      </c>
      <c r="E134" s="41"/>
      <c r="F134" s="219" t="s">
        <v>3063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157</v>
      </c>
      <c r="AU134" s="18" t="s">
        <v>80</v>
      </c>
    </row>
    <row r="135" s="2" customFormat="1">
      <c r="A135" s="39"/>
      <c r="B135" s="40"/>
      <c r="C135" s="41"/>
      <c r="D135" s="223" t="s">
        <v>159</v>
      </c>
      <c r="E135" s="41"/>
      <c r="F135" s="224" t="s">
        <v>3065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159</v>
      </c>
      <c r="AU135" s="18" t="s">
        <v>80</v>
      </c>
    </row>
    <row r="136" s="2" customFormat="1">
      <c r="A136" s="39"/>
      <c r="B136" s="40"/>
      <c r="C136" s="41"/>
      <c r="D136" s="218" t="s">
        <v>300</v>
      </c>
      <c r="E136" s="41"/>
      <c r="F136" s="247" t="s">
        <v>3066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300</v>
      </c>
      <c r="AU136" s="18" t="s">
        <v>80</v>
      </c>
    </row>
    <row r="137" s="2" customFormat="1" ht="16.5" customHeight="1">
      <c r="A137" s="39"/>
      <c r="B137" s="40"/>
      <c r="C137" s="205" t="s">
        <v>237</v>
      </c>
      <c r="D137" s="205" t="s">
        <v>150</v>
      </c>
      <c r="E137" s="206" t="s">
        <v>3067</v>
      </c>
      <c r="F137" s="207" t="s">
        <v>3068</v>
      </c>
      <c r="G137" s="208" t="s">
        <v>402</v>
      </c>
      <c r="H137" s="209">
        <v>1</v>
      </c>
      <c r="I137" s="210"/>
      <c r="J137" s="211">
        <f>ROUND(I137*H137,2)</f>
        <v>0</v>
      </c>
      <c r="K137" s="207" t="s">
        <v>662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3006</v>
      </c>
      <c r="AT137" s="216" t="s">
        <v>150</v>
      </c>
      <c r="AU137" s="216" t="s">
        <v>80</v>
      </c>
      <c r="AY137" s="18" t="s">
        <v>148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3006</v>
      </c>
      <c r="BM137" s="216" t="s">
        <v>3069</v>
      </c>
    </row>
    <row r="138" s="2" customFormat="1">
      <c r="A138" s="39"/>
      <c r="B138" s="40"/>
      <c r="C138" s="41"/>
      <c r="D138" s="218" t="s">
        <v>157</v>
      </c>
      <c r="E138" s="41"/>
      <c r="F138" s="219" t="s">
        <v>3068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157</v>
      </c>
      <c r="AU138" s="18" t="s">
        <v>80</v>
      </c>
    </row>
    <row r="139" s="2" customFormat="1">
      <c r="A139" s="39"/>
      <c r="B139" s="40"/>
      <c r="C139" s="41"/>
      <c r="D139" s="223" t="s">
        <v>159</v>
      </c>
      <c r="E139" s="41"/>
      <c r="F139" s="224" t="s">
        <v>3070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159</v>
      </c>
      <c r="AU139" s="18" t="s">
        <v>80</v>
      </c>
    </row>
    <row r="140" s="2" customFormat="1">
      <c r="A140" s="39"/>
      <c r="B140" s="40"/>
      <c r="C140" s="41"/>
      <c r="D140" s="218" t="s">
        <v>300</v>
      </c>
      <c r="E140" s="41"/>
      <c r="F140" s="247" t="s">
        <v>3071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300</v>
      </c>
      <c r="AU140" s="18" t="s">
        <v>80</v>
      </c>
    </row>
    <row r="141" s="2" customFormat="1" ht="16.5" customHeight="1">
      <c r="A141" s="39"/>
      <c r="B141" s="40"/>
      <c r="C141" s="205" t="s">
        <v>243</v>
      </c>
      <c r="D141" s="205" t="s">
        <v>150</v>
      </c>
      <c r="E141" s="206" t="s">
        <v>3072</v>
      </c>
      <c r="F141" s="207" t="s">
        <v>3073</v>
      </c>
      <c r="G141" s="208" t="s">
        <v>402</v>
      </c>
      <c r="H141" s="209">
        <v>1</v>
      </c>
      <c r="I141" s="210"/>
      <c r="J141" s="211">
        <f>ROUND(I141*H141,2)</f>
        <v>0</v>
      </c>
      <c r="K141" s="207" t="s">
        <v>662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3006</v>
      </c>
      <c r="AT141" s="216" t="s">
        <v>150</v>
      </c>
      <c r="AU141" s="216" t="s">
        <v>80</v>
      </c>
      <c r="AY141" s="18" t="s">
        <v>148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3006</v>
      </c>
      <c r="BM141" s="216" t="s">
        <v>3074</v>
      </c>
    </row>
    <row r="142" s="2" customFormat="1">
      <c r="A142" s="39"/>
      <c r="B142" s="40"/>
      <c r="C142" s="41"/>
      <c r="D142" s="218" t="s">
        <v>157</v>
      </c>
      <c r="E142" s="41"/>
      <c r="F142" s="219" t="s">
        <v>3073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157</v>
      </c>
      <c r="AU142" s="18" t="s">
        <v>80</v>
      </c>
    </row>
    <row r="143" s="2" customFormat="1">
      <c r="A143" s="39"/>
      <c r="B143" s="40"/>
      <c r="C143" s="41"/>
      <c r="D143" s="223" t="s">
        <v>159</v>
      </c>
      <c r="E143" s="41"/>
      <c r="F143" s="224" t="s">
        <v>3075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159</v>
      </c>
      <c r="AU143" s="18" t="s">
        <v>80</v>
      </c>
    </row>
    <row r="144" s="2" customFormat="1">
      <c r="A144" s="39"/>
      <c r="B144" s="40"/>
      <c r="C144" s="41"/>
      <c r="D144" s="218" t="s">
        <v>300</v>
      </c>
      <c r="E144" s="41"/>
      <c r="F144" s="247" t="s">
        <v>3076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300</v>
      </c>
      <c r="AU144" s="18" t="s">
        <v>80</v>
      </c>
    </row>
    <row r="145" s="2" customFormat="1" ht="16.5" customHeight="1">
      <c r="A145" s="39"/>
      <c r="B145" s="40"/>
      <c r="C145" s="205" t="s">
        <v>8</v>
      </c>
      <c r="D145" s="205" t="s">
        <v>150</v>
      </c>
      <c r="E145" s="206" t="s">
        <v>3077</v>
      </c>
      <c r="F145" s="207" t="s">
        <v>3078</v>
      </c>
      <c r="G145" s="208" t="s">
        <v>402</v>
      </c>
      <c r="H145" s="209">
        <v>1</v>
      </c>
      <c r="I145" s="210"/>
      <c r="J145" s="211">
        <f>ROUND(I145*H145,2)</f>
        <v>0</v>
      </c>
      <c r="K145" s="207" t="s">
        <v>662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3006</v>
      </c>
      <c r="AT145" s="216" t="s">
        <v>150</v>
      </c>
      <c r="AU145" s="216" t="s">
        <v>80</v>
      </c>
      <c r="AY145" s="18" t="s">
        <v>148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3006</v>
      </c>
      <c r="BM145" s="216" t="s">
        <v>3079</v>
      </c>
    </row>
    <row r="146" s="2" customFormat="1">
      <c r="A146" s="39"/>
      <c r="B146" s="40"/>
      <c r="C146" s="41"/>
      <c r="D146" s="218" t="s">
        <v>157</v>
      </c>
      <c r="E146" s="41"/>
      <c r="F146" s="219" t="s">
        <v>3078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157</v>
      </c>
      <c r="AU146" s="18" t="s">
        <v>80</v>
      </c>
    </row>
    <row r="147" s="2" customFormat="1">
      <c r="A147" s="39"/>
      <c r="B147" s="40"/>
      <c r="C147" s="41"/>
      <c r="D147" s="223" t="s">
        <v>159</v>
      </c>
      <c r="E147" s="41"/>
      <c r="F147" s="224" t="s">
        <v>3080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159</v>
      </c>
      <c r="AU147" s="18" t="s">
        <v>80</v>
      </c>
    </row>
    <row r="148" s="2" customFormat="1">
      <c r="A148" s="39"/>
      <c r="B148" s="40"/>
      <c r="C148" s="41"/>
      <c r="D148" s="218" t="s">
        <v>300</v>
      </c>
      <c r="E148" s="41"/>
      <c r="F148" s="247" t="s">
        <v>3081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300</v>
      </c>
      <c r="AU148" s="18" t="s">
        <v>80</v>
      </c>
    </row>
    <row r="149" s="2" customFormat="1" ht="16.5" customHeight="1">
      <c r="A149" s="39"/>
      <c r="B149" s="40"/>
      <c r="C149" s="205" t="s">
        <v>261</v>
      </c>
      <c r="D149" s="205" t="s">
        <v>150</v>
      </c>
      <c r="E149" s="206" t="s">
        <v>3082</v>
      </c>
      <c r="F149" s="207" t="s">
        <v>3083</v>
      </c>
      <c r="G149" s="208" t="s">
        <v>402</v>
      </c>
      <c r="H149" s="209">
        <v>1</v>
      </c>
      <c r="I149" s="210"/>
      <c r="J149" s="211">
        <f>ROUND(I149*H149,2)</f>
        <v>0</v>
      </c>
      <c r="K149" s="207" t="s">
        <v>662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3006</v>
      </c>
      <c r="AT149" s="216" t="s">
        <v>150</v>
      </c>
      <c r="AU149" s="216" t="s">
        <v>80</v>
      </c>
      <c r="AY149" s="18" t="s">
        <v>148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3006</v>
      </c>
      <c r="BM149" s="216" t="s">
        <v>3084</v>
      </c>
    </row>
    <row r="150" s="2" customFormat="1">
      <c r="A150" s="39"/>
      <c r="B150" s="40"/>
      <c r="C150" s="41"/>
      <c r="D150" s="218" t="s">
        <v>157</v>
      </c>
      <c r="E150" s="41"/>
      <c r="F150" s="219" t="s">
        <v>3083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157</v>
      </c>
      <c r="AU150" s="18" t="s">
        <v>80</v>
      </c>
    </row>
    <row r="151" s="2" customFormat="1">
      <c r="A151" s="39"/>
      <c r="B151" s="40"/>
      <c r="C151" s="41"/>
      <c r="D151" s="223" t="s">
        <v>159</v>
      </c>
      <c r="E151" s="41"/>
      <c r="F151" s="224" t="s">
        <v>3085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80</v>
      </c>
    </row>
    <row r="152" s="2" customFormat="1">
      <c r="A152" s="39"/>
      <c r="B152" s="40"/>
      <c r="C152" s="41"/>
      <c r="D152" s="218" t="s">
        <v>300</v>
      </c>
      <c r="E152" s="41"/>
      <c r="F152" s="247" t="s">
        <v>3086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300</v>
      </c>
      <c r="AU152" s="18" t="s">
        <v>80</v>
      </c>
    </row>
    <row r="153" s="2" customFormat="1" ht="16.5" customHeight="1">
      <c r="A153" s="39"/>
      <c r="B153" s="40"/>
      <c r="C153" s="205" t="s">
        <v>283</v>
      </c>
      <c r="D153" s="205" t="s">
        <v>150</v>
      </c>
      <c r="E153" s="206" t="s">
        <v>3087</v>
      </c>
      <c r="F153" s="207" t="s">
        <v>3088</v>
      </c>
      <c r="G153" s="208" t="s">
        <v>402</v>
      </c>
      <c r="H153" s="209">
        <v>1</v>
      </c>
      <c r="I153" s="210"/>
      <c r="J153" s="211">
        <f>ROUND(I153*H153,2)</f>
        <v>0</v>
      </c>
      <c r="K153" s="207" t="s">
        <v>662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3006</v>
      </c>
      <c r="AT153" s="216" t="s">
        <v>150</v>
      </c>
      <c r="AU153" s="216" t="s">
        <v>80</v>
      </c>
      <c r="AY153" s="18" t="s">
        <v>148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3006</v>
      </c>
      <c r="BM153" s="216" t="s">
        <v>3089</v>
      </c>
    </row>
    <row r="154" s="2" customFormat="1">
      <c r="A154" s="39"/>
      <c r="B154" s="40"/>
      <c r="C154" s="41"/>
      <c r="D154" s="218" t="s">
        <v>157</v>
      </c>
      <c r="E154" s="41"/>
      <c r="F154" s="219" t="s">
        <v>3090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157</v>
      </c>
      <c r="AU154" s="18" t="s">
        <v>80</v>
      </c>
    </row>
    <row r="155" s="2" customFormat="1">
      <c r="A155" s="39"/>
      <c r="B155" s="40"/>
      <c r="C155" s="41"/>
      <c r="D155" s="223" t="s">
        <v>159</v>
      </c>
      <c r="E155" s="41"/>
      <c r="F155" s="224" t="s">
        <v>3091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159</v>
      </c>
      <c r="AU155" s="18" t="s">
        <v>80</v>
      </c>
    </row>
    <row r="156" s="12" customFormat="1" ht="25.92" customHeight="1">
      <c r="A156" s="12"/>
      <c r="B156" s="189"/>
      <c r="C156" s="190"/>
      <c r="D156" s="191" t="s">
        <v>71</v>
      </c>
      <c r="E156" s="192" t="s">
        <v>3092</v>
      </c>
      <c r="F156" s="192" t="s">
        <v>3093</v>
      </c>
      <c r="G156" s="190"/>
      <c r="H156" s="190"/>
      <c r="I156" s="193"/>
      <c r="J156" s="194">
        <f>BK156</f>
        <v>0</v>
      </c>
      <c r="K156" s="190"/>
      <c r="L156" s="195"/>
      <c r="M156" s="196"/>
      <c r="N156" s="197"/>
      <c r="O156" s="197"/>
      <c r="P156" s="198">
        <f>SUM(P157:P160)</f>
        <v>0</v>
      </c>
      <c r="Q156" s="197"/>
      <c r="R156" s="198">
        <f>SUM(R157:R160)</f>
        <v>0</v>
      </c>
      <c r="S156" s="197"/>
      <c r="T156" s="199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186</v>
      </c>
      <c r="AT156" s="201" t="s">
        <v>71</v>
      </c>
      <c r="AU156" s="201" t="s">
        <v>72</v>
      </c>
      <c r="AY156" s="200" t="s">
        <v>148</v>
      </c>
      <c r="BK156" s="202">
        <f>SUM(BK157:BK160)</f>
        <v>0</v>
      </c>
    </row>
    <row r="157" s="2" customFormat="1" ht="16.5" customHeight="1">
      <c r="A157" s="39"/>
      <c r="B157" s="40"/>
      <c r="C157" s="205" t="s">
        <v>268</v>
      </c>
      <c r="D157" s="205" t="s">
        <v>150</v>
      </c>
      <c r="E157" s="206" t="s">
        <v>3094</v>
      </c>
      <c r="F157" s="207" t="s">
        <v>3095</v>
      </c>
      <c r="G157" s="208" t="s">
        <v>402</v>
      </c>
      <c r="H157" s="209">
        <v>1</v>
      </c>
      <c r="I157" s="210"/>
      <c r="J157" s="211">
        <f>ROUND(I157*H157,2)</f>
        <v>0</v>
      </c>
      <c r="K157" s="207" t="s">
        <v>662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3006</v>
      </c>
      <c r="AT157" s="216" t="s">
        <v>150</v>
      </c>
      <c r="AU157" s="216" t="s">
        <v>80</v>
      </c>
      <c r="AY157" s="18" t="s">
        <v>148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3006</v>
      </c>
      <c r="BM157" s="216" t="s">
        <v>3096</v>
      </c>
    </row>
    <row r="158" s="2" customFormat="1">
      <c r="A158" s="39"/>
      <c r="B158" s="40"/>
      <c r="C158" s="41"/>
      <c r="D158" s="218" t="s">
        <v>157</v>
      </c>
      <c r="E158" s="41"/>
      <c r="F158" s="219" t="s">
        <v>3095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157</v>
      </c>
      <c r="AU158" s="18" t="s">
        <v>80</v>
      </c>
    </row>
    <row r="159" s="2" customFormat="1">
      <c r="A159" s="39"/>
      <c r="B159" s="40"/>
      <c r="C159" s="41"/>
      <c r="D159" s="223" t="s">
        <v>159</v>
      </c>
      <c r="E159" s="41"/>
      <c r="F159" s="224" t="s">
        <v>3097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159</v>
      </c>
      <c r="AU159" s="18" t="s">
        <v>80</v>
      </c>
    </row>
    <row r="160" s="2" customFormat="1">
      <c r="A160" s="39"/>
      <c r="B160" s="40"/>
      <c r="C160" s="41"/>
      <c r="D160" s="218" t="s">
        <v>300</v>
      </c>
      <c r="E160" s="41"/>
      <c r="F160" s="247" t="s">
        <v>3098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300</v>
      </c>
      <c r="AU160" s="18" t="s">
        <v>80</v>
      </c>
    </row>
    <row r="161" s="12" customFormat="1" ht="25.92" customHeight="1">
      <c r="A161" s="12"/>
      <c r="B161" s="189"/>
      <c r="C161" s="190"/>
      <c r="D161" s="191" t="s">
        <v>71</v>
      </c>
      <c r="E161" s="192" t="s">
        <v>3099</v>
      </c>
      <c r="F161" s="192" t="s">
        <v>3100</v>
      </c>
      <c r="G161" s="190"/>
      <c r="H161" s="190"/>
      <c r="I161" s="193"/>
      <c r="J161" s="194">
        <f>BK161</f>
        <v>0</v>
      </c>
      <c r="K161" s="190"/>
      <c r="L161" s="195"/>
      <c r="M161" s="196"/>
      <c r="N161" s="197"/>
      <c r="O161" s="197"/>
      <c r="P161" s="198">
        <f>SUM(P162:P164)</f>
        <v>0</v>
      </c>
      <c r="Q161" s="197"/>
      <c r="R161" s="198">
        <f>SUM(R162:R164)</f>
        <v>0</v>
      </c>
      <c r="S161" s="197"/>
      <c r="T161" s="199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186</v>
      </c>
      <c r="AT161" s="201" t="s">
        <v>71</v>
      </c>
      <c r="AU161" s="201" t="s">
        <v>72</v>
      </c>
      <c r="AY161" s="200" t="s">
        <v>148</v>
      </c>
      <c r="BK161" s="202">
        <f>SUM(BK162:BK164)</f>
        <v>0</v>
      </c>
    </row>
    <row r="162" s="2" customFormat="1" ht="16.5" customHeight="1">
      <c r="A162" s="39"/>
      <c r="B162" s="40"/>
      <c r="C162" s="205" t="s">
        <v>277</v>
      </c>
      <c r="D162" s="205" t="s">
        <v>150</v>
      </c>
      <c r="E162" s="206" t="s">
        <v>3101</v>
      </c>
      <c r="F162" s="207" t="s">
        <v>3102</v>
      </c>
      <c r="G162" s="208" t="s">
        <v>402</v>
      </c>
      <c r="H162" s="209">
        <v>1</v>
      </c>
      <c r="I162" s="210"/>
      <c r="J162" s="211">
        <f>ROUND(I162*H162,2)</f>
        <v>0</v>
      </c>
      <c r="K162" s="207" t="s">
        <v>662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3006</v>
      </c>
      <c r="AT162" s="216" t="s">
        <v>150</v>
      </c>
      <c r="AU162" s="216" t="s">
        <v>80</v>
      </c>
      <c r="AY162" s="18" t="s">
        <v>148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3006</v>
      </c>
      <c r="BM162" s="216" t="s">
        <v>3103</v>
      </c>
    </row>
    <row r="163" s="2" customFormat="1">
      <c r="A163" s="39"/>
      <c r="B163" s="40"/>
      <c r="C163" s="41"/>
      <c r="D163" s="218" t="s">
        <v>157</v>
      </c>
      <c r="E163" s="41"/>
      <c r="F163" s="219" t="s">
        <v>3102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157</v>
      </c>
      <c r="AU163" s="18" t="s">
        <v>80</v>
      </c>
    </row>
    <row r="164" s="2" customFormat="1">
      <c r="A164" s="39"/>
      <c r="B164" s="40"/>
      <c r="C164" s="41"/>
      <c r="D164" s="223" t="s">
        <v>159</v>
      </c>
      <c r="E164" s="41"/>
      <c r="F164" s="224" t="s">
        <v>3104</v>
      </c>
      <c r="G164" s="41"/>
      <c r="H164" s="41"/>
      <c r="I164" s="220"/>
      <c r="J164" s="41"/>
      <c r="K164" s="41"/>
      <c r="L164" s="45"/>
      <c r="M164" s="272"/>
      <c r="N164" s="273"/>
      <c r="O164" s="274"/>
      <c r="P164" s="274"/>
      <c r="Q164" s="274"/>
      <c r="R164" s="274"/>
      <c r="S164" s="274"/>
      <c r="T164" s="275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80</v>
      </c>
    </row>
    <row r="165" s="2" customFormat="1" ht="6.96" customHeight="1">
      <c r="A165" s="39"/>
      <c r="B165" s="60"/>
      <c r="C165" s="61"/>
      <c r="D165" s="61"/>
      <c r="E165" s="61"/>
      <c r="F165" s="61"/>
      <c r="G165" s="61"/>
      <c r="H165" s="61"/>
      <c r="I165" s="61"/>
      <c r="J165" s="61"/>
      <c r="K165" s="61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rGegHhdp6aGfldQ+LJ1gsN9Sg5kqmu3FET5V17m6FaaNrd4zc+sIdnELza6BlHQnCA1uz+wPKMzVN45ErTVpVg==" hashValue="Zx2RBljCmXCrb3GfSl+1DngNClWq3HQvo4tY5tElXYEZcZ13PyTHPPlDo3eZW18mXPIBz64N8OwiROD7wa5GvA==" algorithmName="SHA-512" password="CC35"/>
  <autoFilter ref="C85:K16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012203000"/>
    <hyperlink ref="F95" r:id="rId2" display="https://podminky.urs.cz/item/CS_URS_2021_02/0132030R"/>
    <hyperlink ref="F99" r:id="rId3" display="https://podminky.urs.cz/item/CS_URS_2021_02/013254000"/>
    <hyperlink ref="F103" r:id="rId4" display="https://podminky.urs.cz/item/CS_URS_2021_02/013294000"/>
    <hyperlink ref="F108" r:id="rId5" display="https://podminky.urs.cz/item/CS_URS_2021_02/032903000"/>
    <hyperlink ref="F112" r:id="rId6" display="https://podminky.urs.cz/item/CS_URS_2021_02/0341030R1"/>
    <hyperlink ref="F115" r:id="rId7" display="https://podminky.urs.cz/item/CS_URS_2021_02/0341030R2"/>
    <hyperlink ref="F118" r:id="rId8" display="https://podminky.urs.cz/item/CS_URS_2021_02/0341030R3"/>
    <hyperlink ref="F122" r:id="rId9" display="https://podminky.urs.cz/item/CS_URS_2021_02/03420300R1"/>
    <hyperlink ref="F126" r:id="rId10" display="https://podminky.urs.cz/item/CS_URS_2021_02/051303000"/>
    <hyperlink ref="F130" r:id="rId11" display="https://podminky.urs.cz/item/CS_URS_2021_02/05220300R"/>
    <hyperlink ref="F135" r:id="rId12" display="https://podminky.urs.cz/item/CS_URS_2021_02/042903000"/>
    <hyperlink ref="F139" r:id="rId13" display="https://podminky.urs.cz/item/CS_URS_2021_02/0429030R1"/>
    <hyperlink ref="F143" r:id="rId14" display="https://podminky.urs.cz/item/CS_URS_2021_02/0429030R2"/>
    <hyperlink ref="F147" r:id="rId15" display="https://podminky.urs.cz/item/CS_URS_2021_02/045203000"/>
    <hyperlink ref="F151" r:id="rId16" display="https://podminky.urs.cz/item/CS_URS_2021_02/045303000"/>
    <hyperlink ref="F155" r:id="rId17" display="https://podminky.urs.cz/item/CS_URS_2021_02/049303000"/>
    <hyperlink ref="F159" r:id="rId18" display="https://podminky.urs.cz/item/CS_URS_2021_02/071203000"/>
    <hyperlink ref="F164" r:id="rId19" display="https://podminky.urs.cz/item/CS_URS_2021_02/0910030R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3105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3106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3107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3108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3109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3110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3111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3112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3113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3114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3115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79</v>
      </c>
      <c r="F18" s="288" t="s">
        <v>3116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3117</v>
      </c>
      <c r="F19" s="288" t="s">
        <v>3118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3119</v>
      </c>
      <c r="F20" s="288" t="s">
        <v>3120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3121</v>
      </c>
      <c r="F21" s="288" t="s">
        <v>3122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3123</v>
      </c>
      <c r="F22" s="288" t="s">
        <v>1871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3124</v>
      </c>
      <c r="F23" s="288" t="s">
        <v>3125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3126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3127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3128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3129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3130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3131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3132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3133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3134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134</v>
      </c>
      <c r="F36" s="288"/>
      <c r="G36" s="288" t="s">
        <v>3135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3136</v>
      </c>
      <c r="F37" s="288"/>
      <c r="G37" s="288" t="s">
        <v>3137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53</v>
      </c>
      <c r="F38" s="288"/>
      <c r="G38" s="288" t="s">
        <v>3138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54</v>
      </c>
      <c r="F39" s="288"/>
      <c r="G39" s="288" t="s">
        <v>3139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135</v>
      </c>
      <c r="F40" s="288"/>
      <c r="G40" s="288" t="s">
        <v>3140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136</v>
      </c>
      <c r="F41" s="288"/>
      <c r="G41" s="288" t="s">
        <v>3141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3142</v>
      </c>
      <c r="F42" s="288"/>
      <c r="G42" s="288" t="s">
        <v>3143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3144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3145</v>
      </c>
      <c r="F44" s="288"/>
      <c r="G44" s="288" t="s">
        <v>3146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138</v>
      </c>
      <c r="F45" s="288"/>
      <c r="G45" s="288" t="s">
        <v>3147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3148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3149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3150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3151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3152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3153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3154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3155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3156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3157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3158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3159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3160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3161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3162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3163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3164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3165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3166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3167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3168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3169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3170</v>
      </c>
      <c r="D76" s="306"/>
      <c r="E76" s="306"/>
      <c r="F76" s="306" t="s">
        <v>3171</v>
      </c>
      <c r="G76" s="307"/>
      <c r="H76" s="306" t="s">
        <v>54</v>
      </c>
      <c r="I76" s="306" t="s">
        <v>57</v>
      </c>
      <c r="J76" s="306" t="s">
        <v>3172</v>
      </c>
      <c r="K76" s="305"/>
    </row>
    <row r="77" s="1" customFormat="1" ht="17.25" customHeight="1">
      <c r="B77" s="303"/>
      <c r="C77" s="308" t="s">
        <v>3173</v>
      </c>
      <c r="D77" s="308"/>
      <c r="E77" s="308"/>
      <c r="F77" s="309" t="s">
        <v>3174</v>
      </c>
      <c r="G77" s="310"/>
      <c r="H77" s="308"/>
      <c r="I77" s="308"/>
      <c r="J77" s="308" t="s">
        <v>3175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53</v>
      </c>
      <c r="D79" s="313"/>
      <c r="E79" s="313"/>
      <c r="F79" s="314" t="s">
        <v>3176</v>
      </c>
      <c r="G79" s="315"/>
      <c r="H79" s="291" t="s">
        <v>3177</v>
      </c>
      <c r="I79" s="291" t="s">
        <v>3178</v>
      </c>
      <c r="J79" s="291">
        <v>20</v>
      </c>
      <c r="K79" s="305"/>
    </row>
    <row r="80" s="1" customFormat="1" ht="15" customHeight="1">
      <c r="B80" s="303"/>
      <c r="C80" s="291" t="s">
        <v>3179</v>
      </c>
      <c r="D80" s="291"/>
      <c r="E80" s="291"/>
      <c r="F80" s="314" t="s">
        <v>3176</v>
      </c>
      <c r="G80" s="315"/>
      <c r="H80" s="291" t="s">
        <v>3180</v>
      </c>
      <c r="I80" s="291" t="s">
        <v>3178</v>
      </c>
      <c r="J80" s="291">
        <v>120</v>
      </c>
      <c r="K80" s="305"/>
    </row>
    <row r="81" s="1" customFormat="1" ht="15" customHeight="1">
      <c r="B81" s="316"/>
      <c r="C81" s="291" t="s">
        <v>3181</v>
      </c>
      <c r="D81" s="291"/>
      <c r="E81" s="291"/>
      <c r="F81" s="314" t="s">
        <v>3182</v>
      </c>
      <c r="G81" s="315"/>
      <c r="H81" s="291" t="s">
        <v>3183</v>
      </c>
      <c r="I81" s="291" t="s">
        <v>3178</v>
      </c>
      <c r="J81" s="291">
        <v>50</v>
      </c>
      <c r="K81" s="305"/>
    </row>
    <row r="82" s="1" customFormat="1" ht="15" customHeight="1">
      <c r="B82" s="316"/>
      <c r="C82" s="291" t="s">
        <v>3184</v>
      </c>
      <c r="D82" s="291"/>
      <c r="E82" s="291"/>
      <c r="F82" s="314" t="s">
        <v>3176</v>
      </c>
      <c r="G82" s="315"/>
      <c r="H82" s="291" t="s">
        <v>3185</v>
      </c>
      <c r="I82" s="291" t="s">
        <v>3186</v>
      </c>
      <c r="J82" s="291"/>
      <c r="K82" s="305"/>
    </row>
    <row r="83" s="1" customFormat="1" ht="15" customHeight="1">
      <c r="B83" s="316"/>
      <c r="C83" s="317" t="s">
        <v>3187</v>
      </c>
      <c r="D83" s="317"/>
      <c r="E83" s="317"/>
      <c r="F83" s="318" t="s">
        <v>3182</v>
      </c>
      <c r="G83" s="317"/>
      <c r="H83" s="317" t="s">
        <v>3188</v>
      </c>
      <c r="I83" s="317" t="s">
        <v>3178</v>
      </c>
      <c r="J83" s="317">
        <v>15</v>
      </c>
      <c r="K83" s="305"/>
    </row>
    <row r="84" s="1" customFormat="1" ht="15" customHeight="1">
      <c r="B84" s="316"/>
      <c r="C84" s="317" t="s">
        <v>3189</v>
      </c>
      <c r="D84" s="317"/>
      <c r="E84" s="317"/>
      <c r="F84" s="318" t="s">
        <v>3182</v>
      </c>
      <c r="G84" s="317"/>
      <c r="H84" s="317" t="s">
        <v>3190</v>
      </c>
      <c r="I84" s="317" t="s">
        <v>3178</v>
      </c>
      <c r="J84" s="317">
        <v>15</v>
      </c>
      <c r="K84" s="305"/>
    </row>
    <row r="85" s="1" customFormat="1" ht="15" customHeight="1">
      <c r="B85" s="316"/>
      <c r="C85" s="317" t="s">
        <v>3191</v>
      </c>
      <c r="D85" s="317"/>
      <c r="E85" s="317"/>
      <c r="F85" s="318" t="s">
        <v>3182</v>
      </c>
      <c r="G85" s="317"/>
      <c r="H85" s="317" t="s">
        <v>3192</v>
      </c>
      <c r="I85" s="317" t="s">
        <v>3178</v>
      </c>
      <c r="J85" s="317">
        <v>20</v>
      </c>
      <c r="K85" s="305"/>
    </row>
    <row r="86" s="1" customFormat="1" ht="15" customHeight="1">
      <c r="B86" s="316"/>
      <c r="C86" s="317" t="s">
        <v>3193</v>
      </c>
      <c r="D86" s="317"/>
      <c r="E86" s="317"/>
      <c r="F86" s="318" t="s">
        <v>3182</v>
      </c>
      <c r="G86" s="317"/>
      <c r="H86" s="317" t="s">
        <v>3194</v>
      </c>
      <c r="I86" s="317" t="s">
        <v>3178</v>
      </c>
      <c r="J86" s="317">
        <v>20</v>
      </c>
      <c r="K86" s="305"/>
    </row>
    <row r="87" s="1" customFormat="1" ht="15" customHeight="1">
      <c r="B87" s="316"/>
      <c r="C87" s="291" t="s">
        <v>3195</v>
      </c>
      <c r="D87" s="291"/>
      <c r="E87" s="291"/>
      <c r="F87" s="314" t="s">
        <v>3182</v>
      </c>
      <c r="G87" s="315"/>
      <c r="H87" s="291" t="s">
        <v>3196</v>
      </c>
      <c r="I87" s="291" t="s">
        <v>3178</v>
      </c>
      <c r="J87" s="291">
        <v>50</v>
      </c>
      <c r="K87" s="305"/>
    </row>
    <row r="88" s="1" customFormat="1" ht="15" customHeight="1">
      <c r="B88" s="316"/>
      <c r="C88" s="291" t="s">
        <v>3197</v>
      </c>
      <c r="D88" s="291"/>
      <c r="E88" s="291"/>
      <c r="F88" s="314" t="s">
        <v>3182</v>
      </c>
      <c r="G88" s="315"/>
      <c r="H88" s="291" t="s">
        <v>3198</v>
      </c>
      <c r="I88" s="291" t="s">
        <v>3178</v>
      </c>
      <c r="J88" s="291">
        <v>20</v>
      </c>
      <c r="K88" s="305"/>
    </row>
    <row r="89" s="1" customFormat="1" ht="15" customHeight="1">
      <c r="B89" s="316"/>
      <c r="C89" s="291" t="s">
        <v>3199</v>
      </c>
      <c r="D89" s="291"/>
      <c r="E89" s="291"/>
      <c r="F89" s="314" t="s">
        <v>3182</v>
      </c>
      <c r="G89" s="315"/>
      <c r="H89" s="291" t="s">
        <v>3200</v>
      </c>
      <c r="I89" s="291" t="s">
        <v>3178</v>
      </c>
      <c r="J89" s="291">
        <v>20</v>
      </c>
      <c r="K89" s="305"/>
    </row>
    <row r="90" s="1" customFormat="1" ht="15" customHeight="1">
      <c r="B90" s="316"/>
      <c r="C90" s="291" t="s">
        <v>3201</v>
      </c>
      <c r="D90" s="291"/>
      <c r="E90" s="291"/>
      <c r="F90" s="314" t="s">
        <v>3182</v>
      </c>
      <c r="G90" s="315"/>
      <c r="H90" s="291" t="s">
        <v>3202</v>
      </c>
      <c r="I90" s="291" t="s">
        <v>3178</v>
      </c>
      <c r="J90" s="291">
        <v>50</v>
      </c>
      <c r="K90" s="305"/>
    </row>
    <row r="91" s="1" customFormat="1" ht="15" customHeight="1">
      <c r="B91" s="316"/>
      <c r="C91" s="291" t="s">
        <v>3203</v>
      </c>
      <c r="D91" s="291"/>
      <c r="E91" s="291"/>
      <c r="F91" s="314" t="s">
        <v>3182</v>
      </c>
      <c r="G91" s="315"/>
      <c r="H91" s="291" t="s">
        <v>3203</v>
      </c>
      <c r="I91" s="291" t="s">
        <v>3178</v>
      </c>
      <c r="J91" s="291">
        <v>50</v>
      </c>
      <c r="K91" s="305"/>
    </row>
    <row r="92" s="1" customFormat="1" ht="15" customHeight="1">
      <c r="B92" s="316"/>
      <c r="C92" s="291" t="s">
        <v>3204</v>
      </c>
      <c r="D92" s="291"/>
      <c r="E92" s="291"/>
      <c r="F92" s="314" t="s">
        <v>3182</v>
      </c>
      <c r="G92" s="315"/>
      <c r="H92" s="291" t="s">
        <v>3205</v>
      </c>
      <c r="I92" s="291" t="s">
        <v>3178</v>
      </c>
      <c r="J92" s="291">
        <v>255</v>
      </c>
      <c r="K92" s="305"/>
    </row>
    <row r="93" s="1" customFormat="1" ht="15" customHeight="1">
      <c r="B93" s="316"/>
      <c r="C93" s="291" t="s">
        <v>3206</v>
      </c>
      <c r="D93" s="291"/>
      <c r="E93" s="291"/>
      <c r="F93" s="314" t="s">
        <v>3176</v>
      </c>
      <c r="G93" s="315"/>
      <c r="H93" s="291" t="s">
        <v>3207</v>
      </c>
      <c r="I93" s="291" t="s">
        <v>3208</v>
      </c>
      <c r="J93" s="291"/>
      <c r="K93" s="305"/>
    </row>
    <row r="94" s="1" customFormat="1" ht="15" customHeight="1">
      <c r="B94" s="316"/>
      <c r="C94" s="291" t="s">
        <v>3209</v>
      </c>
      <c r="D94" s="291"/>
      <c r="E94" s="291"/>
      <c r="F94" s="314" t="s">
        <v>3176</v>
      </c>
      <c r="G94" s="315"/>
      <c r="H94" s="291" t="s">
        <v>3210</v>
      </c>
      <c r="I94" s="291" t="s">
        <v>3211</v>
      </c>
      <c r="J94" s="291"/>
      <c r="K94" s="305"/>
    </row>
    <row r="95" s="1" customFormat="1" ht="15" customHeight="1">
      <c r="B95" s="316"/>
      <c r="C95" s="291" t="s">
        <v>3212</v>
      </c>
      <c r="D95" s="291"/>
      <c r="E95" s="291"/>
      <c r="F95" s="314" t="s">
        <v>3176</v>
      </c>
      <c r="G95" s="315"/>
      <c r="H95" s="291" t="s">
        <v>3212</v>
      </c>
      <c r="I95" s="291" t="s">
        <v>3211</v>
      </c>
      <c r="J95" s="291"/>
      <c r="K95" s="305"/>
    </row>
    <row r="96" s="1" customFormat="1" ht="15" customHeight="1">
      <c r="B96" s="316"/>
      <c r="C96" s="291" t="s">
        <v>38</v>
      </c>
      <c r="D96" s="291"/>
      <c r="E96" s="291"/>
      <c r="F96" s="314" t="s">
        <v>3176</v>
      </c>
      <c r="G96" s="315"/>
      <c r="H96" s="291" t="s">
        <v>3213</v>
      </c>
      <c r="I96" s="291" t="s">
        <v>3211</v>
      </c>
      <c r="J96" s="291"/>
      <c r="K96" s="305"/>
    </row>
    <row r="97" s="1" customFormat="1" ht="15" customHeight="1">
      <c r="B97" s="316"/>
      <c r="C97" s="291" t="s">
        <v>48</v>
      </c>
      <c r="D97" s="291"/>
      <c r="E97" s="291"/>
      <c r="F97" s="314" t="s">
        <v>3176</v>
      </c>
      <c r="G97" s="315"/>
      <c r="H97" s="291" t="s">
        <v>3214</v>
      </c>
      <c r="I97" s="291" t="s">
        <v>3211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3215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3170</v>
      </c>
      <c r="D103" s="306"/>
      <c r="E103" s="306"/>
      <c r="F103" s="306" t="s">
        <v>3171</v>
      </c>
      <c r="G103" s="307"/>
      <c r="H103" s="306" t="s">
        <v>54</v>
      </c>
      <c r="I103" s="306" t="s">
        <v>57</v>
      </c>
      <c r="J103" s="306" t="s">
        <v>3172</v>
      </c>
      <c r="K103" s="305"/>
    </row>
    <row r="104" s="1" customFormat="1" ht="17.25" customHeight="1">
      <c r="B104" s="303"/>
      <c r="C104" s="308" t="s">
        <v>3173</v>
      </c>
      <c r="D104" s="308"/>
      <c r="E104" s="308"/>
      <c r="F104" s="309" t="s">
        <v>3174</v>
      </c>
      <c r="G104" s="310"/>
      <c r="H104" s="308"/>
      <c r="I104" s="308"/>
      <c r="J104" s="308" t="s">
        <v>3175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53</v>
      </c>
      <c r="D106" s="313"/>
      <c r="E106" s="313"/>
      <c r="F106" s="314" t="s">
        <v>3176</v>
      </c>
      <c r="G106" s="291"/>
      <c r="H106" s="291" t="s">
        <v>3216</v>
      </c>
      <c r="I106" s="291" t="s">
        <v>3178</v>
      </c>
      <c r="J106" s="291">
        <v>20</v>
      </c>
      <c r="K106" s="305"/>
    </row>
    <row r="107" s="1" customFormat="1" ht="15" customHeight="1">
      <c r="B107" s="303"/>
      <c r="C107" s="291" t="s">
        <v>3179</v>
      </c>
      <c r="D107" s="291"/>
      <c r="E107" s="291"/>
      <c r="F107" s="314" t="s">
        <v>3176</v>
      </c>
      <c r="G107" s="291"/>
      <c r="H107" s="291" t="s">
        <v>3216</v>
      </c>
      <c r="I107" s="291" t="s">
        <v>3178</v>
      </c>
      <c r="J107" s="291">
        <v>120</v>
      </c>
      <c r="K107" s="305"/>
    </row>
    <row r="108" s="1" customFormat="1" ht="15" customHeight="1">
      <c r="B108" s="316"/>
      <c r="C108" s="291" t="s">
        <v>3181</v>
      </c>
      <c r="D108" s="291"/>
      <c r="E108" s="291"/>
      <c r="F108" s="314" t="s">
        <v>3182</v>
      </c>
      <c r="G108" s="291"/>
      <c r="H108" s="291" t="s">
        <v>3216</v>
      </c>
      <c r="I108" s="291" t="s">
        <v>3178</v>
      </c>
      <c r="J108" s="291">
        <v>50</v>
      </c>
      <c r="K108" s="305"/>
    </row>
    <row r="109" s="1" customFormat="1" ht="15" customHeight="1">
      <c r="B109" s="316"/>
      <c r="C109" s="291" t="s">
        <v>3184</v>
      </c>
      <c r="D109" s="291"/>
      <c r="E109" s="291"/>
      <c r="F109" s="314" t="s">
        <v>3176</v>
      </c>
      <c r="G109" s="291"/>
      <c r="H109" s="291" t="s">
        <v>3216</v>
      </c>
      <c r="I109" s="291" t="s">
        <v>3186</v>
      </c>
      <c r="J109" s="291"/>
      <c r="K109" s="305"/>
    </row>
    <row r="110" s="1" customFormat="1" ht="15" customHeight="1">
      <c r="B110" s="316"/>
      <c r="C110" s="291" t="s">
        <v>3195</v>
      </c>
      <c r="D110" s="291"/>
      <c r="E110" s="291"/>
      <c r="F110" s="314" t="s">
        <v>3182</v>
      </c>
      <c r="G110" s="291"/>
      <c r="H110" s="291" t="s">
        <v>3216</v>
      </c>
      <c r="I110" s="291" t="s">
        <v>3178</v>
      </c>
      <c r="J110" s="291">
        <v>50</v>
      </c>
      <c r="K110" s="305"/>
    </row>
    <row r="111" s="1" customFormat="1" ht="15" customHeight="1">
      <c r="B111" s="316"/>
      <c r="C111" s="291" t="s">
        <v>3203</v>
      </c>
      <c r="D111" s="291"/>
      <c r="E111" s="291"/>
      <c r="F111" s="314" t="s">
        <v>3182</v>
      </c>
      <c r="G111" s="291"/>
      <c r="H111" s="291" t="s">
        <v>3216</v>
      </c>
      <c r="I111" s="291" t="s">
        <v>3178</v>
      </c>
      <c r="J111" s="291">
        <v>50</v>
      </c>
      <c r="K111" s="305"/>
    </row>
    <row r="112" s="1" customFormat="1" ht="15" customHeight="1">
      <c r="B112" s="316"/>
      <c r="C112" s="291" t="s">
        <v>3201</v>
      </c>
      <c r="D112" s="291"/>
      <c r="E112" s="291"/>
      <c r="F112" s="314" t="s">
        <v>3182</v>
      </c>
      <c r="G112" s="291"/>
      <c r="H112" s="291" t="s">
        <v>3216</v>
      </c>
      <c r="I112" s="291" t="s">
        <v>3178</v>
      </c>
      <c r="J112" s="291">
        <v>50</v>
      </c>
      <c r="K112" s="305"/>
    </row>
    <row r="113" s="1" customFormat="1" ht="15" customHeight="1">
      <c r="B113" s="316"/>
      <c r="C113" s="291" t="s">
        <v>53</v>
      </c>
      <c r="D113" s="291"/>
      <c r="E113" s="291"/>
      <c r="F113" s="314" t="s">
        <v>3176</v>
      </c>
      <c r="G113" s="291"/>
      <c r="H113" s="291" t="s">
        <v>3217</v>
      </c>
      <c r="I113" s="291" t="s">
        <v>3178</v>
      </c>
      <c r="J113" s="291">
        <v>20</v>
      </c>
      <c r="K113" s="305"/>
    </row>
    <row r="114" s="1" customFormat="1" ht="15" customHeight="1">
      <c r="B114" s="316"/>
      <c r="C114" s="291" t="s">
        <v>3218</v>
      </c>
      <c r="D114" s="291"/>
      <c r="E114" s="291"/>
      <c r="F114" s="314" t="s">
        <v>3176</v>
      </c>
      <c r="G114" s="291"/>
      <c r="H114" s="291" t="s">
        <v>3219</v>
      </c>
      <c r="I114" s="291" t="s">
        <v>3178</v>
      </c>
      <c r="J114" s="291">
        <v>120</v>
      </c>
      <c r="K114" s="305"/>
    </row>
    <row r="115" s="1" customFormat="1" ht="15" customHeight="1">
      <c r="B115" s="316"/>
      <c r="C115" s="291" t="s">
        <v>38</v>
      </c>
      <c r="D115" s="291"/>
      <c r="E115" s="291"/>
      <c r="F115" s="314" t="s">
        <v>3176</v>
      </c>
      <c r="G115" s="291"/>
      <c r="H115" s="291" t="s">
        <v>3220</v>
      </c>
      <c r="I115" s="291" t="s">
        <v>3211</v>
      </c>
      <c r="J115" s="291"/>
      <c r="K115" s="305"/>
    </row>
    <row r="116" s="1" customFormat="1" ht="15" customHeight="1">
      <c r="B116" s="316"/>
      <c r="C116" s="291" t="s">
        <v>48</v>
      </c>
      <c r="D116" s="291"/>
      <c r="E116" s="291"/>
      <c r="F116" s="314" t="s">
        <v>3176</v>
      </c>
      <c r="G116" s="291"/>
      <c r="H116" s="291" t="s">
        <v>3221</v>
      </c>
      <c r="I116" s="291" t="s">
        <v>3211</v>
      </c>
      <c r="J116" s="291"/>
      <c r="K116" s="305"/>
    </row>
    <row r="117" s="1" customFormat="1" ht="15" customHeight="1">
      <c r="B117" s="316"/>
      <c r="C117" s="291" t="s">
        <v>57</v>
      </c>
      <c r="D117" s="291"/>
      <c r="E117" s="291"/>
      <c r="F117" s="314" t="s">
        <v>3176</v>
      </c>
      <c r="G117" s="291"/>
      <c r="H117" s="291" t="s">
        <v>3222</v>
      </c>
      <c r="I117" s="291" t="s">
        <v>3223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3224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3170</v>
      </c>
      <c r="D123" s="306"/>
      <c r="E123" s="306"/>
      <c r="F123" s="306" t="s">
        <v>3171</v>
      </c>
      <c r="G123" s="307"/>
      <c r="H123" s="306" t="s">
        <v>54</v>
      </c>
      <c r="I123" s="306" t="s">
        <v>57</v>
      </c>
      <c r="J123" s="306" t="s">
        <v>3172</v>
      </c>
      <c r="K123" s="335"/>
    </row>
    <row r="124" s="1" customFormat="1" ht="17.25" customHeight="1">
      <c r="B124" s="334"/>
      <c r="C124" s="308" t="s">
        <v>3173</v>
      </c>
      <c r="D124" s="308"/>
      <c r="E124" s="308"/>
      <c r="F124" s="309" t="s">
        <v>3174</v>
      </c>
      <c r="G124" s="310"/>
      <c r="H124" s="308"/>
      <c r="I124" s="308"/>
      <c r="J124" s="308" t="s">
        <v>3175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3179</v>
      </c>
      <c r="D126" s="313"/>
      <c r="E126" s="313"/>
      <c r="F126" s="314" t="s">
        <v>3176</v>
      </c>
      <c r="G126" s="291"/>
      <c r="H126" s="291" t="s">
        <v>3216</v>
      </c>
      <c r="I126" s="291" t="s">
        <v>3178</v>
      </c>
      <c r="J126" s="291">
        <v>120</v>
      </c>
      <c r="K126" s="339"/>
    </row>
    <row r="127" s="1" customFormat="1" ht="15" customHeight="1">
      <c r="B127" s="336"/>
      <c r="C127" s="291" t="s">
        <v>3225</v>
      </c>
      <c r="D127" s="291"/>
      <c r="E127" s="291"/>
      <c r="F127" s="314" t="s">
        <v>3176</v>
      </c>
      <c r="G127" s="291"/>
      <c r="H127" s="291" t="s">
        <v>3226</v>
      </c>
      <c r="I127" s="291" t="s">
        <v>3178</v>
      </c>
      <c r="J127" s="291" t="s">
        <v>3227</v>
      </c>
      <c r="K127" s="339"/>
    </row>
    <row r="128" s="1" customFormat="1" ht="15" customHeight="1">
      <c r="B128" s="336"/>
      <c r="C128" s="291" t="s">
        <v>3124</v>
      </c>
      <c r="D128" s="291"/>
      <c r="E128" s="291"/>
      <c r="F128" s="314" t="s">
        <v>3176</v>
      </c>
      <c r="G128" s="291"/>
      <c r="H128" s="291" t="s">
        <v>3228</v>
      </c>
      <c r="I128" s="291" t="s">
        <v>3178</v>
      </c>
      <c r="J128" s="291" t="s">
        <v>3227</v>
      </c>
      <c r="K128" s="339"/>
    </row>
    <row r="129" s="1" customFormat="1" ht="15" customHeight="1">
      <c r="B129" s="336"/>
      <c r="C129" s="291" t="s">
        <v>3187</v>
      </c>
      <c r="D129" s="291"/>
      <c r="E129" s="291"/>
      <c r="F129" s="314" t="s">
        <v>3182</v>
      </c>
      <c r="G129" s="291"/>
      <c r="H129" s="291" t="s">
        <v>3188</v>
      </c>
      <c r="I129" s="291" t="s">
        <v>3178</v>
      </c>
      <c r="J129" s="291">
        <v>15</v>
      </c>
      <c r="K129" s="339"/>
    </row>
    <row r="130" s="1" customFormat="1" ht="15" customHeight="1">
      <c r="B130" s="336"/>
      <c r="C130" s="317" t="s">
        <v>3189</v>
      </c>
      <c r="D130" s="317"/>
      <c r="E130" s="317"/>
      <c r="F130" s="318" t="s">
        <v>3182</v>
      </c>
      <c r="G130" s="317"/>
      <c r="H130" s="317" t="s">
        <v>3190</v>
      </c>
      <c r="I130" s="317" t="s">
        <v>3178</v>
      </c>
      <c r="J130" s="317">
        <v>15</v>
      </c>
      <c r="K130" s="339"/>
    </row>
    <row r="131" s="1" customFormat="1" ht="15" customHeight="1">
      <c r="B131" s="336"/>
      <c r="C131" s="317" t="s">
        <v>3191</v>
      </c>
      <c r="D131" s="317"/>
      <c r="E131" s="317"/>
      <c r="F131" s="318" t="s">
        <v>3182</v>
      </c>
      <c r="G131" s="317"/>
      <c r="H131" s="317" t="s">
        <v>3192</v>
      </c>
      <c r="I131" s="317" t="s">
        <v>3178</v>
      </c>
      <c r="J131" s="317">
        <v>20</v>
      </c>
      <c r="K131" s="339"/>
    </row>
    <row r="132" s="1" customFormat="1" ht="15" customHeight="1">
      <c r="B132" s="336"/>
      <c r="C132" s="317" t="s">
        <v>3193</v>
      </c>
      <c r="D132" s="317"/>
      <c r="E132" s="317"/>
      <c r="F132" s="318" t="s">
        <v>3182</v>
      </c>
      <c r="G132" s="317"/>
      <c r="H132" s="317" t="s">
        <v>3194</v>
      </c>
      <c r="I132" s="317" t="s">
        <v>3178</v>
      </c>
      <c r="J132" s="317">
        <v>20</v>
      </c>
      <c r="K132" s="339"/>
    </row>
    <row r="133" s="1" customFormat="1" ht="15" customHeight="1">
      <c r="B133" s="336"/>
      <c r="C133" s="291" t="s">
        <v>3181</v>
      </c>
      <c r="D133" s="291"/>
      <c r="E133" s="291"/>
      <c r="F133" s="314" t="s">
        <v>3182</v>
      </c>
      <c r="G133" s="291"/>
      <c r="H133" s="291" t="s">
        <v>3216</v>
      </c>
      <c r="I133" s="291" t="s">
        <v>3178</v>
      </c>
      <c r="J133" s="291">
        <v>50</v>
      </c>
      <c r="K133" s="339"/>
    </row>
    <row r="134" s="1" customFormat="1" ht="15" customHeight="1">
      <c r="B134" s="336"/>
      <c r="C134" s="291" t="s">
        <v>3195</v>
      </c>
      <c r="D134" s="291"/>
      <c r="E134" s="291"/>
      <c r="F134" s="314" t="s">
        <v>3182</v>
      </c>
      <c r="G134" s="291"/>
      <c r="H134" s="291" t="s">
        <v>3216</v>
      </c>
      <c r="I134" s="291" t="s">
        <v>3178</v>
      </c>
      <c r="J134" s="291">
        <v>50</v>
      </c>
      <c r="K134" s="339"/>
    </row>
    <row r="135" s="1" customFormat="1" ht="15" customHeight="1">
      <c r="B135" s="336"/>
      <c r="C135" s="291" t="s">
        <v>3201</v>
      </c>
      <c r="D135" s="291"/>
      <c r="E135" s="291"/>
      <c r="F135" s="314" t="s">
        <v>3182</v>
      </c>
      <c r="G135" s="291"/>
      <c r="H135" s="291" t="s">
        <v>3216</v>
      </c>
      <c r="I135" s="291" t="s">
        <v>3178</v>
      </c>
      <c r="J135" s="291">
        <v>50</v>
      </c>
      <c r="K135" s="339"/>
    </row>
    <row r="136" s="1" customFormat="1" ht="15" customHeight="1">
      <c r="B136" s="336"/>
      <c r="C136" s="291" t="s">
        <v>3203</v>
      </c>
      <c r="D136" s="291"/>
      <c r="E136" s="291"/>
      <c r="F136" s="314" t="s">
        <v>3182</v>
      </c>
      <c r="G136" s="291"/>
      <c r="H136" s="291" t="s">
        <v>3216</v>
      </c>
      <c r="I136" s="291" t="s">
        <v>3178</v>
      </c>
      <c r="J136" s="291">
        <v>50</v>
      </c>
      <c r="K136" s="339"/>
    </row>
    <row r="137" s="1" customFormat="1" ht="15" customHeight="1">
      <c r="B137" s="336"/>
      <c r="C137" s="291" t="s">
        <v>3204</v>
      </c>
      <c r="D137" s="291"/>
      <c r="E137" s="291"/>
      <c r="F137" s="314" t="s">
        <v>3182</v>
      </c>
      <c r="G137" s="291"/>
      <c r="H137" s="291" t="s">
        <v>3229</v>
      </c>
      <c r="I137" s="291" t="s">
        <v>3178</v>
      </c>
      <c r="J137" s="291">
        <v>255</v>
      </c>
      <c r="K137" s="339"/>
    </row>
    <row r="138" s="1" customFormat="1" ht="15" customHeight="1">
      <c r="B138" s="336"/>
      <c r="C138" s="291" t="s">
        <v>3206</v>
      </c>
      <c r="D138" s="291"/>
      <c r="E138" s="291"/>
      <c r="F138" s="314" t="s">
        <v>3176</v>
      </c>
      <c r="G138" s="291"/>
      <c r="H138" s="291" t="s">
        <v>3230</v>
      </c>
      <c r="I138" s="291" t="s">
        <v>3208</v>
      </c>
      <c r="J138" s="291"/>
      <c r="K138" s="339"/>
    </row>
    <row r="139" s="1" customFormat="1" ht="15" customHeight="1">
      <c r="B139" s="336"/>
      <c r="C139" s="291" t="s">
        <v>3209</v>
      </c>
      <c r="D139" s="291"/>
      <c r="E139" s="291"/>
      <c r="F139" s="314" t="s">
        <v>3176</v>
      </c>
      <c r="G139" s="291"/>
      <c r="H139" s="291" t="s">
        <v>3231</v>
      </c>
      <c r="I139" s="291" t="s">
        <v>3211</v>
      </c>
      <c r="J139" s="291"/>
      <c r="K139" s="339"/>
    </row>
    <row r="140" s="1" customFormat="1" ht="15" customHeight="1">
      <c r="B140" s="336"/>
      <c r="C140" s="291" t="s">
        <v>3212</v>
      </c>
      <c r="D140" s="291"/>
      <c r="E140" s="291"/>
      <c r="F140" s="314" t="s">
        <v>3176</v>
      </c>
      <c r="G140" s="291"/>
      <c r="H140" s="291" t="s">
        <v>3212</v>
      </c>
      <c r="I140" s="291" t="s">
        <v>3211</v>
      </c>
      <c r="J140" s="291"/>
      <c r="K140" s="339"/>
    </row>
    <row r="141" s="1" customFormat="1" ht="15" customHeight="1">
      <c r="B141" s="336"/>
      <c r="C141" s="291" t="s">
        <v>38</v>
      </c>
      <c r="D141" s="291"/>
      <c r="E141" s="291"/>
      <c r="F141" s="314" t="s">
        <v>3176</v>
      </c>
      <c r="G141" s="291"/>
      <c r="H141" s="291" t="s">
        <v>3232</v>
      </c>
      <c r="I141" s="291" t="s">
        <v>3211</v>
      </c>
      <c r="J141" s="291"/>
      <c r="K141" s="339"/>
    </row>
    <row r="142" s="1" customFormat="1" ht="15" customHeight="1">
      <c r="B142" s="336"/>
      <c r="C142" s="291" t="s">
        <v>3233</v>
      </c>
      <c r="D142" s="291"/>
      <c r="E142" s="291"/>
      <c r="F142" s="314" t="s">
        <v>3176</v>
      </c>
      <c r="G142" s="291"/>
      <c r="H142" s="291" t="s">
        <v>3234</v>
      </c>
      <c r="I142" s="291" t="s">
        <v>3211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3235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3170</v>
      </c>
      <c r="D148" s="306"/>
      <c r="E148" s="306"/>
      <c r="F148" s="306" t="s">
        <v>3171</v>
      </c>
      <c r="G148" s="307"/>
      <c r="H148" s="306" t="s">
        <v>54</v>
      </c>
      <c r="I148" s="306" t="s">
        <v>57</v>
      </c>
      <c r="J148" s="306" t="s">
        <v>3172</v>
      </c>
      <c r="K148" s="305"/>
    </row>
    <row r="149" s="1" customFormat="1" ht="17.25" customHeight="1">
      <c r="B149" s="303"/>
      <c r="C149" s="308" t="s">
        <v>3173</v>
      </c>
      <c r="D149" s="308"/>
      <c r="E149" s="308"/>
      <c r="F149" s="309" t="s">
        <v>3174</v>
      </c>
      <c r="G149" s="310"/>
      <c r="H149" s="308"/>
      <c r="I149" s="308"/>
      <c r="J149" s="308" t="s">
        <v>3175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3179</v>
      </c>
      <c r="D151" s="291"/>
      <c r="E151" s="291"/>
      <c r="F151" s="344" t="s">
        <v>3176</v>
      </c>
      <c r="G151" s="291"/>
      <c r="H151" s="343" t="s">
        <v>3216</v>
      </c>
      <c r="I151" s="343" t="s">
        <v>3178</v>
      </c>
      <c r="J151" s="343">
        <v>120</v>
      </c>
      <c r="K151" s="339"/>
    </row>
    <row r="152" s="1" customFormat="1" ht="15" customHeight="1">
      <c r="B152" s="316"/>
      <c r="C152" s="343" t="s">
        <v>3225</v>
      </c>
      <c r="D152" s="291"/>
      <c r="E152" s="291"/>
      <c r="F152" s="344" t="s">
        <v>3176</v>
      </c>
      <c r="G152" s="291"/>
      <c r="H152" s="343" t="s">
        <v>3236</v>
      </c>
      <c r="I152" s="343" t="s">
        <v>3178</v>
      </c>
      <c r="J152" s="343" t="s">
        <v>3227</v>
      </c>
      <c r="K152" s="339"/>
    </row>
    <row r="153" s="1" customFormat="1" ht="15" customHeight="1">
      <c r="B153" s="316"/>
      <c r="C153" s="343" t="s">
        <v>3124</v>
      </c>
      <c r="D153" s="291"/>
      <c r="E153" s="291"/>
      <c r="F153" s="344" t="s">
        <v>3176</v>
      </c>
      <c r="G153" s="291"/>
      <c r="H153" s="343" t="s">
        <v>3237</v>
      </c>
      <c r="I153" s="343" t="s">
        <v>3178</v>
      </c>
      <c r="J153" s="343" t="s">
        <v>3227</v>
      </c>
      <c r="K153" s="339"/>
    </row>
    <row r="154" s="1" customFormat="1" ht="15" customHeight="1">
      <c r="B154" s="316"/>
      <c r="C154" s="343" t="s">
        <v>3181</v>
      </c>
      <c r="D154" s="291"/>
      <c r="E154" s="291"/>
      <c r="F154" s="344" t="s">
        <v>3182</v>
      </c>
      <c r="G154" s="291"/>
      <c r="H154" s="343" t="s">
        <v>3216</v>
      </c>
      <c r="I154" s="343" t="s">
        <v>3178</v>
      </c>
      <c r="J154" s="343">
        <v>50</v>
      </c>
      <c r="K154" s="339"/>
    </row>
    <row r="155" s="1" customFormat="1" ht="15" customHeight="1">
      <c r="B155" s="316"/>
      <c r="C155" s="343" t="s">
        <v>3184</v>
      </c>
      <c r="D155" s="291"/>
      <c r="E155" s="291"/>
      <c r="F155" s="344" t="s">
        <v>3176</v>
      </c>
      <c r="G155" s="291"/>
      <c r="H155" s="343" t="s">
        <v>3216</v>
      </c>
      <c r="I155" s="343" t="s">
        <v>3186</v>
      </c>
      <c r="J155" s="343"/>
      <c r="K155" s="339"/>
    </row>
    <row r="156" s="1" customFormat="1" ht="15" customHeight="1">
      <c r="B156" s="316"/>
      <c r="C156" s="343" t="s">
        <v>3195</v>
      </c>
      <c r="D156" s="291"/>
      <c r="E156" s="291"/>
      <c r="F156" s="344" t="s">
        <v>3182</v>
      </c>
      <c r="G156" s="291"/>
      <c r="H156" s="343" t="s">
        <v>3216</v>
      </c>
      <c r="I156" s="343" t="s">
        <v>3178</v>
      </c>
      <c r="J156" s="343">
        <v>50</v>
      </c>
      <c r="K156" s="339"/>
    </row>
    <row r="157" s="1" customFormat="1" ht="15" customHeight="1">
      <c r="B157" s="316"/>
      <c r="C157" s="343" t="s">
        <v>3203</v>
      </c>
      <c r="D157" s="291"/>
      <c r="E157" s="291"/>
      <c r="F157" s="344" t="s">
        <v>3182</v>
      </c>
      <c r="G157" s="291"/>
      <c r="H157" s="343" t="s">
        <v>3216</v>
      </c>
      <c r="I157" s="343" t="s">
        <v>3178</v>
      </c>
      <c r="J157" s="343">
        <v>50</v>
      </c>
      <c r="K157" s="339"/>
    </row>
    <row r="158" s="1" customFormat="1" ht="15" customHeight="1">
      <c r="B158" s="316"/>
      <c r="C158" s="343" t="s">
        <v>3201</v>
      </c>
      <c r="D158" s="291"/>
      <c r="E158" s="291"/>
      <c r="F158" s="344" t="s">
        <v>3182</v>
      </c>
      <c r="G158" s="291"/>
      <c r="H158" s="343" t="s">
        <v>3216</v>
      </c>
      <c r="I158" s="343" t="s">
        <v>3178</v>
      </c>
      <c r="J158" s="343">
        <v>50</v>
      </c>
      <c r="K158" s="339"/>
    </row>
    <row r="159" s="1" customFormat="1" ht="15" customHeight="1">
      <c r="B159" s="316"/>
      <c r="C159" s="343" t="s">
        <v>111</v>
      </c>
      <c r="D159" s="291"/>
      <c r="E159" s="291"/>
      <c r="F159" s="344" t="s">
        <v>3176</v>
      </c>
      <c r="G159" s="291"/>
      <c r="H159" s="343" t="s">
        <v>3238</v>
      </c>
      <c r="I159" s="343" t="s">
        <v>3178</v>
      </c>
      <c r="J159" s="343" t="s">
        <v>3239</v>
      </c>
      <c r="K159" s="339"/>
    </row>
    <row r="160" s="1" customFormat="1" ht="15" customHeight="1">
      <c r="B160" s="316"/>
      <c r="C160" s="343" t="s">
        <v>3240</v>
      </c>
      <c r="D160" s="291"/>
      <c r="E160" s="291"/>
      <c r="F160" s="344" t="s">
        <v>3176</v>
      </c>
      <c r="G160" s="291"/>
      <c r="H160" s="343" t="s">
        <v>3241</v>
      </c>
      <c r="I160" s="343" t="s">
        <v>3211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3242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3170</v>
      </c>
      <c r="D166" s="306"/>
      <c r="E166" s="306"/>
      <c r="F166" s="306" t="s">
        <v>3171</v>
      </c>
      <c r="G166" s="348"/>
      <c r="H166" s="349" t="s">
        <v>54</v>
      </c>
      <c r="I166" s="349" t="s">
        <v>57</v>
      </c>
      <c r="J166" s="306" t="s">
        <v>3172</v>
      </c>
      <c r="K166" s="283"/>
    </row>
    <row r="167" s="1" customFormat="1" ht="17.25" customHeight="1">
      <c r="B167" s="284"/>
      <c r="C167" s="308" t="s">
        <v>3173</v>
      </c>
      <c r="D167" s="308"/>
      <c r="E167" s="308"/>
      <c r="F167" s="309" t="s">
        <v>3174</v>
      </c>
      <c r="G167" s="350"/>
      <c r="H167" s="351"/>
      <c r="I167" s="351"/>
      <c r="J167" s="308" t="s">
        <v>3175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3179</v>
      </c>
      <c r="D169" s="291"/>
      <c r="E169" s="291"/>
      <c r="F169" s="314" t="s">
        <v>3176</v>
      </c>
      <c r="G169" s="291"/>
      <c r="H169" s="291" t="s">
        <v>3216</v>
      </c>
      <c r="I169" s="291" t="s">
        <v>3178</v>
      </c>
      <c r="J169" s="291">
        <v>120</v>
      </c>
      <c r="K169" s="339"/>
    </row>
    <row r="170" s="1" customFormat="1" ht="15" customHeight="1">
      <c r="B170" s="316"/>
      <c r="C170" s="291" t="s">
        <v>3225</v>
      </c>
      <c r="D170" s="291"/>
      <c r="E170" s="291"/>
      <c r="F170" s="314" t="s">
        <v>3176</v>
      </c>
      <c r="G170" s="291"/>
      <c r="H170" s="291" t="s">
        <v>3226</v>
      </c>
      <c r="I170" s="291" t="s">
        <v>3178</v>
      </c>
      <c r="J170" s="291" t="s">
        <v>3227</v>
      </c>
      <c r="K170" s="339"/>
    </row>
    <row r="171" s="1" customFormat="1" ht="15" customHeight="1">
      <c r="B171" s="316"/>
      <c r="C171" s="291" t="s">
        <v>3124</v>
      </c>
      <c r="D171" s="291"/>
      <c r="E171" s="291"/>
      <c r="F171" s="314" t="s">
        <v>3176</v>
      </c>
      <c r="G171" s="291"/>
      <c r="H171" s="291" t="s">
        <v>3243</v>
      </c>
      <c r="I171" s="291" t="s">
        <v>3178</v>
      </c>
      <c r="J171" s="291" t="s">
        <v>3227</v>
      </c>
      <c r="K171" s="339"/>
    </row>
    <row r="172" s="1" customFormat="1" ht="15" customHeight="1">
      <c r="B172" s="316"/>
      <c r="C172" s="291" t="s">
        <v>3181</v>
      </c>
      <c r="D172" s="291"/>
      <c r="E172" s="291"/>
      <c r="F172" s="314" t="s">
        <v>3182</v>
      </c>
      <c r="G172" s="291"/>
      <c r="H172" s="291" t="s">
        <v>3243</v>
      </c>
      <c r="I172" s="291" t="s">
        <v>3178</v>
      </c>
      <c r="J172" s="291">
        <v>50</v>
      </c>
      <c r="K172" s="339"/>
    </row>
    <row r="173" s="1" customFormat="1" ht="15" customHeight="1">
      <c r="B173" s="316"/>
      <c r="C173" s="291" t="s">
        <v>3184</v>
      </c>
      <c r="D173" s="291"/>
      <c r="E173" s="291"/>
      <c r="F173" s="314" t="s">
        <v>3176</v>
      </c>
      <c r="G173" s="291"/>
      <c r="H173" s="291" t="s">
        <v>3243</v>
      </c>
      <c r="I173" s="291" t="s">
        <v>3186</v>
      </c>
      <c r="J173" s="291"/>
      <c r="K173" s="339"/>
    </row>
    <row r="174" s="1" customFormat="1" ht="15" customHeight="1">
      <c r="B174" s="316"/>
      <c r="C174" s="291" t="s">
        <v>3195</v>
      </c>
      <c r="D174" s="291"/>
      <c r="E174" s="291"/>
      <c r="F174" s="314" t="s">
        <v>3182</v>
      </c>
      <c r="G174" s="291"/>
      <c r="H174" s="291" t="s">
        <v>3243</v>
      </c>
      <c r="I174" s="291" t="s">
        <v>3178</v>
      </c>
      <c r="J174" s="291">
        <v>50</v>
      </c>
      <c r="K174" s="339"/>
    </row>
    <row r="175" s="1" customFormat="1" ht="15" customHeight="1">
      <c r="B175" s="316"/>
      <c r="C175" s="291" t="s">
        <v>3203</v>
      </c>
      <c r="D175" s="291"/>
      <c r="E175" s="291"/>
      <c r="F175" s="314" t="s">
        <v>3182</v>
      </c>
      <c r="G175" s="291"/>
      <c r="H175" s="291" t="s">
        <v>3243</v>
      </c>
      <c r="I175" s="291" t="s">
        <v>3178</v>
      </c>
      <c r="J175" s="291">
        <v>50</v>
      </c>
      <c r="K175" s="339"/>
    </row>
    <row r="176" s="1" customFormat="1" ht="15" customHeight="1">
      <c r="B176" s="316"/>
      <c r="C176" s="291" t="s">
        <v>3201</v>
      </c>
      <c r="D176" s="291"/>
      <c r="E176" s="291"/>
      <c r="F176" s="314" t="s">
        <v>3182</v>
      </c>
      <c r="G176" s="291"/>
      <c r="H176" s="291" t="s">
        <v>3243</v>
      </c>
      <c r="I176" s="291" t="s">
        <v>3178</v>
      </c>
      <c r="J176" s="291">
        <v>50</v>
      </c>
      <c r="K176" s="339"/>
    </row>
    <row r="177" s="1" customFormat="1" ht="15" customHeight="1">
      <c r="B177" s="316"/>
      <c r="C177" s="291" t="s">
        <v>134</v>
      </c>
      <c r="D177" s="291"/>
      <c r="E177" s="291"/>
      <c r="F177" s="314" t="s">
        <v>3176</v>
      </c>
      <c r="G177" s="291"/>
      <c r="H177" s="291" t="s">
        <v>3244</v>
      </c>
      <c r="I177" s="291" t="s">
        <v>3245</v>
      </c>
      <c r="J177" s="291"/>
      <c r="K177" s="339"/>
    </row>
    <row r="178" s="1" customFormat="1" ht="15" customHeight="1">
      <c r="B178" s="316"/>
      <c r="C178" s="291" t="s">
        <v>57</v>
      </c>
      <c r="D178" s="291"/>
      <c r="E178" s="291"/>
      <c r="F178" s="314" t="s">
        <v>3176</v>
      </c>
      <c r="G178" s="291"/>
      <c r="H178" s="291" t="s">
        <v>3246</v>
      </c>
      <c r="I178" s="291" t="s">
        <v>3247</v>
      </c>
      <c r="J178" s="291">
        <v>1</v>
      </c>
      <c r="K178" s="339"/>
    </row>
    <row r="179" s="1" customFormat="1" ht="15" customHeight="1">
      <c r="B179" s="316"/>
      <c r="C179" s="291" t="s">
        <v>53</v>
      </c>
      <c r="D179" s="291"/>
      <c r="E179" s="291"/>
      <c r="F179" s="314" t="s">
        <v>3176</v>
      </c>
      <c r="G179" s="291"/>
      <c r="H179" s="291" t="s">
        <v>3248</v>
      </c>
      <c r="I179" s="291" t="s">
        <v>3178</v>
      </c>
      <c r="J179" s="291">
        <v>20</v>
      </c>
      <c r="K179" s="339"/>
    </row>
    <row r="180" s="1" customFormat="1" ht="15" customHeight="1">
      <c r="B180" s="316"/>
      <c r="C180" s="291" t="s">
        <v>54</v>
      </c>
      <c r="D180" s="291"/>
      <c r="E180" s="291"/>
      <c r="F180" s="314" t="s">
        <v>3176</v>
      </c>
      <c r="G180" s="291"/>
      <c r="H180" s="291" t="s">
        <v>3249</v>
      </c>
      <c r="I180" s="291" t="s">
        <v>3178</v>
      </c>
      <c r="J180" s="291">
        <v>255</v>
      </c>
      <c r="K180" s="339"/>
    </row>
    <row r="181" s="1" customFormat="1" ht="15" customHeight="1">
      <c r="B181" s="316"/>
      <c r="C181" s="291" t="s">
        <v>135</v>
      </c>
      <c r="D181" s="291"/>
      <c r="E181" s="291"/>
      <c r="F181" s="314" t="s">
        <v>3176</v>
      </c>
      <c r="G181" s="291"/>
      <c r="H181" s="291" t="s">
        <v>3140</v>
      </c>
      <c r="I181" s="291" t="s">
        <v>3178</v>
      </c>
      <c r="J181" s="291">
        <v>10</v>
      </c>
      <c r="K181" s="339"/>
    </row>
    <row r="182" s="1" customFormat="1" ht="15" customHeight="1">
      <c r="B182" s="316"/>
      <c r="C182" s="291" t="s">
        <v>136</v>
      </c>
      <c r="D182" s="291"/>
      <c r="E182" s="291"/>
      <c r="F182" s="314" t="s">
        <v>3176</v>
      </c>
      <c r="G182" s="291"/>
      <c r="H182" s="291" t="s">
        <v>3250</v>
      </c>
      <c r="I182" s="291" t="s">
        <v>3211</v>
      </c>
      <c r="J182" s="291"/>
      <c r="K182" s="339"/>
    </row>
    <row r="183" s="1" customFormat="1" ht="15" customHeight="1">
      <c r="B183" s="316"/>
      <c r="C183" s="291" t="s">
        <v>3251</v>
      </c>
      <c r="D183" s="291"/>
      <c r="E183" s="291"/>
      <c r="F183" s="314" t="s">
        <v>3176</v>
      </c>
      <c r="G183" s="291"/>
      <c r="H183" s="291" t="s">
        <v>3252</v>
      </c>
      <c r="I183" s="291" t="s">
        <v>3211</v>
      </c>
      <c r="J183" s="291"/>
      <c r="K183" s="339"/>
    </row>
    <row r="184" s="1" customFormat="1" ht="15" customHeight="1">
      <c r="B184" s="316"/>
      <c r="C184" s="291" t="s">
        <v>3240</v>
      </c>
      <c r="D184" s="291"/>
      <c r="E184" s="291"/>
      <c r="F184" s="314" t="s">
        <v>3176</v>
      </c>
      <c r="G184" s="291"/>
      <c r="H184" s="291" t="s">
        <v>3253</v>
      </c>
      <c r="I184" s="291" t="s">
        <v>3211</v>
      </c>
      <c r="J184" s="291"/>
      <c r="K184" s="339"/>
    </row>
    <row r="185" s="1" customFormat="1" ht="15" customHeight="1">
      <c r="B185" s="316"/>
      <c r="C185" s="291" t="s">
        <v>138</v>
      </c>
      <c r="D185" s="291"/>
      <c r="E185" s="291"/>
      <c r="F185" s="314" t="s">
        <v>3182</v>
      </c>
      <c r="G185" s="291"/>
      <c r="H185" s="291" t="s">
        <v>3254</v>
      </c>
      <c r="I185" s="291" t="s">
        <v>3178</v>
      </c>
      <c r="J185" s="291">
        <v>50</v>
      </c>
      <c r="K185" s="339"/>
    </row>
    <row r="186" s="1" customFormat="1" ht="15" customHeight="1">
      <c r="B186" s="316"/>
      <c r="C186" s="291" t="s">
        <v>3255</v>
      </c>
      <c r="D186" s="291"/>
      <c r="E186" s="291"/>
      <c r="F186" s="314" t="s">
        <v>3182</v>
      </c>
      <c r="G186" s="291"/>
      <c r="H186" s="291" t="s">
        <v>3256</v>
      </c>
      <c r="I186" s="291" t="s">
        <v>3257</v>
      </c>
      <c r="J186" s="291"/>
      <c r="K186" s="339"/>
    </row>
    <row r="187" s="1" customFormat="1" ht="15" customHeight="1">
      <c r="B187" s="316"/>
      <c r="C187" s="291" t="s">
        <v>3258</v>
      </c>
      <c r="D187" s="291"/>
      <c r="E187" s="291"/>
      <c r="F187" s="314" t="s">
        <v>3182</v>
      </c>
      <c r="G187" s="291"/>
      <c r="H187" s="291" t="s">
        <v>3259</v>
      </c>
      <c r="I187" s="291" t="s">
        <v>3257</v>
      </c>
      <c r="J187" s="291"/>
      <c r="K187" s="339"/>
    </row>
    <row r="188" s="1" customFormat="1" ht="15" customHeight="1">
      <c r="B188" s="316"/>
      <c r="C188" s="291" t="s">
        <v>3260</v>
      </c>
      <c r="D188" s="291"/>
      <c r="E188" s="291"/>
      <c r="F188" s="314" t="s">
        <v>3182</v>
      </c>
      <c r="G188" s="291"/>
      <c r="H188" s="291" t="s">
        <v>3261</v>
      </c>
      <c r="I188" s="291" t="s">
        <v>3257</v>
      </c>
      <c r="J188" s="291"/>
      <c r="K188" s="339"/>
    </row>
    <row r="189" s="1" customFormat="1" ht="15" customHeight="1">
      <c r="B189" s="316"/>
      <c r="C189" s="352" t="s">
        <v>3262</v>
      </c>
      <c r="D189" s="291"/>
      <c r="E189" s="291"/>
      <c r="F189" s="314" t="s">
        <v>3182</v>
      </c>
      <c r="G189" s="291"/>
      <c r="H189" s="291" t="s">
        <v>3263</v>
      </c>
      <c r="I189" s="291" t="s">
        <v>3264</v>
      </c>
      <c r="J189" s="353" t="s">
        <v>3265</v>
      </c>
      <c r="K189" s="339"/>
    </row>
    <row r="190" s="1" customFormat="1" ht="15" customHeight="1">
      <c r="B190" s="316"/>
      <c r="C190" s="352" t="s">
        <v>42</v>
      </c>
      <c r="D190" s="291"/>
      <c r="E190" s="291"/>
      <c r="F190" s="314" t="s">
        <v>3176</v>
      </c>
      <c r="G190" s="291"/>
      <c r="H190" s="288" t="s">
        <v>3266</v>
      </c>
      <c r="I190" s="291" t="s">
        <v>3267</v>
      </c>
      <c r="J190" s="291"/>
      <c r="K190" s="339"/>
    </row>
    <row r="191" s="1" customFormat="1" ht="15" customHeight="1">
      <c r="B191" s="316"/>
      <c r="C191" s="352" t="s">
        <v>3268</v>
      </c>
      <c r="D191" s="291"/>
      <c r="E191" s="291"/>
      <c r="F191" s="314" t="s">
        <v>3176</v>
      </c>
      <c r="G191" s="291"/>
      <c r="H191" s="291" t="s">
        <v>3269</v>
      </c>
      <c r="I191" s="291" t="s">
        <v>3211</v>
      </c>
      <c r="J191" s="291"/>
      <c r="K191" s="339"/>
    </row>
    <row r="192" s="1" customFormat="1" ht="15" customHeight="1">
      <c r="B192" s="316"/>
      <c r="C192" s="352" t="s">
        <v>3270</v>
      </c>
      <c r="D192" s="291"/>
      <c r="E192" s="291"/>
      <c r="F192" s="314" t="s">
        <v>3176</v>
      </c>
      <c r="G192" s="291"/>
      <c r="H192" s="291" t="s">
        <v>3271</v>
      </c>
      <c r="I192" s="291" t="s">
        <v>3211</v>
      </c>
      <c r="J192" s="291"/>
      <c r="K192" s="339"/>
    </row>
    <row r="193" s="1" customFormat="1" ht="15" customHeight="1">
      <c r="B193" s="316"/>
      <c r="C193" s="352" t="s">
        <v>3272</v>
      </c>
      <c r="D193" s="291"/>
      <c r="E193" s="291"/>
      <c r="F193" s="314" t="s">
        <v>3182</v>
      </c>
      <c r="G193" s="291"/>
      <c r="H193" s="291" t="s">
        <v>3273</v>
      </c>
      <c r="I193" s="291" t="s">
        <v>3211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3274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3275</v>
      </c>
      <c r="D200" s="355"/>
      <c r="E200" s="355"/>
      <c r="F200" s="355" t="s">
        <v>3276</v>
      </c>
      <c r="G200" s="356"/>
      <c r="H200" s="355" t="s">
        <v>3277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3267</v>
      </c>
      <c r="D202" s="291"/>
      <c r="E202" s="291"/>
      <c r="F202" s="314" t="s">
        <v>43</v>
      </c>
      <c r="G202" s="291"/>
      <c r="H202" s="291" t="s">
        <v>3278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44</v>
      </c>
      <c r="G203" s="291"/>
      <c r="H203" s="291" t="s">
        <v>3279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47</v>
      </c>
      <c r="G204" s="291"/>
      <c r="H204" s="291" t="s">
        <v>3280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45</v>
      </c>
      <c r="G205" s="291"/>
      <c r="H205" s="291" t="s">
        <v>3281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46</v>
      </c>
      <c r="G206" s="291"/>
      <c r="H206" s="291" t="s">
        <v>3282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3223</v>
      </c>
      <c r="D208" s="291"/>
      <c r="E208" s="291"/>
      <c r="F208" s="314" t="s">
        <v>79</v>
      </c>
      <c r="G208" s="291"/>
      <c r="H208" s="291" t="s">
        <v>3283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3119</v>
      </c>
      <c r="G209" s="291"/>
      <c r="H209" s="291" t="s">
        <v>3120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3117</v>
      </c>
      <c r="G210" s="291"/>
      <c r="H210" s="291" t="s">
        <v>3284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3121</v>
      </c>
      <c r="G211" s="352"/>
      <c r="H211" s="343" t="s">
        <v>3122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3123</v>
      </c>
      <c r="G212" s="352"/>
      <c r="H212" s="343" t="s">
        <v>3100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3247</v>
      </c>
      <c r="D214" s="291"/>
      <c r="E214" s="291"/>
      <c r="F214" s="314">
        <v>1</v>
      </c>
      <c r="G214" s="352"/>
      <c r="H214" s="343" t="s">
        <v>3285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3286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3287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3288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ROUND((SUM(BE98:BE412)),  2)</f>
        <v>0</v>
      </c>
      <c r="G33" s="39"/>
      <c r="H33" s="39"/>
      <c r="I33" s="149">
        <v>0.20999999999999999</v>
      </c>
      <c r="J33" s="148">
        <f>ROUND(((SUM(BE98:BE412))*I33),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ROUND((SUM(BF98:BF412)),  2)</f>
        <v>0</v>
      </c>
      <c r="G34" s="39"/>
      <c r="H34" s="39"/>
      <c r="I34" s="149">
        <v>0.14999999999999999</v>
      </c>
      <c r="J34" s="148">
        <f>ROUND(((SUM(BF98:BF412))*I34),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ROUND((SUM(BG98:BG412)),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ROUND((SUM(BH98:BH412)),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ROUND((SUM(BI98:BI412)),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bourací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Č. Lípa</v>
      </c>
      <c r="G52" s="41"/>
      <c r="H52" s="41"/>
      <c r="I52" s="33" t="s">
        <v>23</v>
      </c>
      <c r="J52" s="73" t="str">
        <f>IF(J12="","",J12)</f>
        <v>1. 8. 2021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J100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116</v>
      </c>
      <c r="E62" s="175"/>
      <c r="F62" s="175"/>
      <c r="G62" s="175"/>
      <c r="H62" s="175"/>
      <c r="I62" s="175"/>
      <c r="J62" s="176">
        <f>J105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117</v>
      </c>
      <c r="E63" s="175"/>
      <c r="F63" s="175"/>
      <c r="G63" s="175"/>
      <c r="H63" s="175"/>
      <c r="I63" s="175"/>
      <c r="J63" s="176">
        <f>J114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118</v>
      </c>
      <c r="E64" s="175"/>
      <c r="F64" s="175"/>
      <c r="G64" s="175"/>
      <c r="H64" s="175"/>
      <c r="I64" s="175"/>
      <c r="J64" s="176">
        <f>J169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119</v>
      </c>
      <c r="E65" s="169"/>
      <c r="F65" s="169"/>
      <c r="G65" s="169"/>
      <c r="H65" s="169"/>
      <c r="I65" s="169"/>
      <c r="J65" s="170">
        <f>J197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120</v>
      </c>
      <c r="E66" s="175"/>
      <c r="F66" s="175"/>
      <c r="G66" s="175"/>
      <c r="H66" s="175"/>
      <c r="I66" s="175"/>
      <c r="J66" s="176">
        <f>J198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121</v>
      </c>
      <c r="E67" s="175"/>
      <c r="F67" s="175"/>
      <c r="G67" s="175"/>
      <c r="H67" s="175"/>
      <c r="I67" s="175"/>
      <c r="J67" s="176">
        <f>J212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122</v>
      </c>
      <c r="E68" s="175"/>
      <c r="F68" s="175"/>
      <c r="G68" s="175"/>
      <c r="H68" s="175"/>
      <c r="I68" s="175"/>
      <c r="J68" s="176">
        <f>J229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123</v>
      </c>
      <c r="E69" s="175"/>
      <c r="F69" s="175"/>
      <c r="G69" s="175"/>
      <c r="H69" s="175"/>
      <c r="I69" s="175"/>
      <c r="J69" s="176">
        <f>J233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124</v>
      </c>
      <c r="E70" s="175"/>
      <c r="F70" s="175"/>
      <c r="G70" s="175"/>
      <c r="H70" s="175"/>
      <c r="I70" s="175"/>
      <c r="J70" s="176">
        <f>J244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125</v>
      </c>
      <c r="E71" s="175"/>
      <c r="F71" s="175"/>
      <c r="G71" s="175"/>
      <c r="H71" s="175"/>
      <c r="I71" s="175"/>
      <c r="J71" s="176">
        <f>J249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126</v>
      </c>
      <c r="E72" s="175"/>
      <c r="F72" s="175"/>
      <c r="G72" s="175"/>
      <c r="H72" s="175"/>
      <c r="I72" s="175"/>
      <c r="J72" s="176">
        <f>J254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127</v>
      </c>
      <c r="E73" s="175"/>
      <c r="F73" s="175"/>
      <c r="G73" s="175"/>
      <c r="H73" s="175"/>
      <c r="I73" s="175"/>
      <c r="J73" s="176">
        <f>J267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128</v>
      </c>
      <c r="E74" s="175"/>
      <c r="F74" s="175"/>
      <c r="G74" s="175"/>
      <c r="H74" s="175"/>
      <c r="I74" s="175"/>
      <c r="J74" s="176">
        <f>J283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129</v>
      </c>
      <c r="E75" s="175"/>
      <c r="F75" s="175"/>
      <c r="G75" s="175"/>
      <c r="H75" s="175"/>
      <c r="I75" s="175"/>
      <c r="J75" s="176">
        <f>J290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130</v>
      </c>
      <c r="E76" s="175"/>
      <c r="F76" s="175"/>
      <c r="G76" s="175"/>
      <c r="H76" s="175"/>
      <c r="I76" s="175"/>
      <c r="J76" s="176">
        <f>J319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131</v>
      </c>
      <c r="E77" s="175"/>
      <c r="F77" s="175"/>
      <c r="G77" s="175"/>
      <c r="H77" s="175"/>
      <c r="I77" s="175"/>
      <c r="J77" s="176">
        <f>J329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132</v>
      </c>
      <c r="E78" s="175"/>
      <c r="F78" s="175"/>
      <c r="G78" s="175"/>
      <c r="H78" s="175"/>
      <c r="I78" s="175"/>
      <c r="J78" s="176">
        <f>J405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133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61" t="str">
        <f>E7</f>
        <v>SENB obj. 2983 U Synagogy Č. Lípa rev.2</v>
      </c>
      <c r="F88" s="33"/>
      <c r="G88" s="33"/>
      <c r="H88" s="33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108</v>
      </c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E9</f>
        <v>01 - bourací práce</v>
      </c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F12</f>
        <v>Č. Lípa</v>
      </c>
      <c r="G92" s="41"/>
      <c r="H92" s="41"/>
      <c r="I92" s="33" t="s">
        <v>23</v>
      </c>
      <c r="J92" s="73" t="str">
        <f>IF(J12="","",J12)</f>
        <v>1. 8. 2021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E15</f>
        <v>Město Č. Lípa</v>
      </c>
      <c r="G94" s="41"/>
      <c r="H94" s="41"/>
      <c r="I94" s="33" t="s">
        <v>31</v>
      </c>
      <c r="J94" s="37" t="str">
        <f>E21</f>
        <v>KIP</v>
      </c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29</v>
      </c>
      <c r="D95" s="41"/>
      <c r="E95" s="41"/>
      <c r="F95" s="28" t="str">
        <f>IF(E18="","",E18)</f>
        <v>Vyplň údaj</v>
      </c>
      <c r="G95" s="41"/>
      <c r="H95" s="41"/>
      <c r="I95" s="33" t="s">
        <v>34</v>
      </c>
      <c r="J95" s="37" t="str">
        <f>E24</f>
        <v>J. Nešněra</v>
      </c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78"/>
      <c r="B97" s="179"/>
      <c r="C97" s="180" t="s">
        <v>134</v>
      </c>
      <c r="D97" s="181" t="s">
        <v>57</v>
      </c>
      <c r="E97" s="181" t="s">
        <v>53</v>
      </c>
      <c r="F97" s="181" t="s">
        <v>54</v>
      </c>
      <c r="G97" s="181" t="s">
        <v>135</v>
      </c>
      <c r="H97" s="181" t="s">
        <v>136</v>
      </c>
      <c r="I97" s="181" t="s">
        <v>137</v>
      </c>
      <c r="J97" s="181" t="s">
        <v>112</v>
      </c>
      <c r="K97" s="182" t="s">
        <v>138</v>
      </c>
      <c r="L97" s="183"/>
      <c r="M97" s="93" t="s">
        <v>19</v>
      </c>
      <c r="N97" s="94" t="s">
        <v>42</v>
      </c>
      <c r="O97" s="94" t="s">
        <v>139</v>
      </c>
      <c r="P97" s="94" t="s">
        <v>140</v>
      </c>
      <c r="Q97" s="94" t="s">
        <v>141</v>
      </c>
      <c r="R97" s="94" t="s">
        <v>142</v>
      </c>
      <c r="S97" s="94" t="s">
        <v>143</v>
      </c>
      <c r="T97" s="95" t="s">
        <v>144</v>
      </c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</row>
    <row r="98" s="2" customFormat="1" ht="22.8" customHeight="1">
      <c r="A98" s="39"/>
      <c r="B98" s="40"/>
      <c r="C98" s="100" t="s">
        <v>145</v>
      </c>
      <c r="D98" s="41"/>
      <c r="E98" s="41"/>
      <c r="F98" s="41"/>
      <c r="G98" s="41"/>
      <c r="H98" s="41"/>
      <c r="I98" s="41"/>
      <c r="J98" s="184">
        <f>BK98</f>
        <v>0</v>
      </c>
      <c r="K98" s="41"/>
      <c r="L98" s="45"/>
      <c r="M98" s="96"/>
      <c r="N98" s="185"/>
      <c r="O98" s="97"/>
      <c r="P98" s="186">
        <f>P99+P197</f>
        <v>0</v>
      </c>
      <c r="Q98" s="97"/>
      <c r="R98" s="186">
        <f>R99+R197</f>
        <v>0.1758168</v>
      </c>
      <c r="S98" s="97"/>
      <c r="T98" s="187">
        <f>T99+T197</f>
        <v>174.15102557999998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71</v>
      </c>
      <c r="AU98" s="18" t="s">
        <v>113</v>
      </c>
      <c r="BK98" s="188">
        <f>BK99+BK197</f>
        <v>0</v>
      </c>
    </row>
    <row r="99" s="12" customFormat="1" ht="25.92" customHeight="1">
      <c r="A99" s="12"/>
      <c r="B99" s="189"/>
      <c r="C99" s="190"/>
      <c r="D99" s="191" t="s">
        <v>71</v>
      </c>
      <c r="E99" s="192" t="s">
        <v>146</v>
      </c>
      <c r="F99" s="192" t="s">
        <v>147</v>
      </c>
      <c r="G99" s="190"/>
      <c r="H99" s="190"/>
      <c r="I99" s="193"/>
      <c r="J99" s="194">
        <f>BK99</f>
        <v>0</v>
      </c>
      <c r="K99" s="190"/>
      <c r="L99" s="195"/>
      <c r="M99" s="196"/>
      <c r="N99" s="197"/>
      <c r="O99" s="197"/>
      <c r="P99" s="198">
        <f>P100+P105+P114+P169</f>
        <v>0</v>
      </c>
      <c r="Q99" s="197"/>
      <c r="R99" s="198">
        <f>R100+R105+R114+R169</f>
        <v>0.17006679999999999</v>
      </c>
      <c r="S99" s="197"/>
      <c r="T99" s="199">
        <f>T100+T105+T114+T169</f>
        <v>14.113081999999999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80</v>
      </c>
      <c r="AT99" s="201" t="s">
        <v>71</v>
      </c>
      <c r="AU99" s="201" t="s">
        <v>72</v>
      </c>
      <c r="AY99" s="200" t="s">
        <v>148</v>
      </c>
      <c r="BK99" s="202">
        <f>BK100+BK105+BK114+BK169</f>
        <v>0</v>
      </c>
    </row>
    <row r="100" s="12" customFormat="1" ht="22.8" customHeight="1">
      <c r="A100" s="12"/>
      <c r="B100" s="189"/>
      <c r="C100" s="190"/>
      <c r="D100" s="191" t="s">
        <v>71</v>
      </c>
      <c r="E100" s="203" t="s">
        <v>80</v>
      </c>
      <c r="F100" s="203" t="s">
        <v>149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SUM(P101:P104)</f>
        <v>0</v>
      </c>
      <c r="Q100" s="197"/>
      <c r="R100" s="198">
        <f>SUM(R101:R104)</f>
        <v>0</v>
      </c>
      <c r="S100" s="197"/>
      <c r="T100" s="199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80</v>
      </c>
      <c r="AT100" s="201" t="s">
        <v>71</v>
      </c>
      <c r="AU100" s="201" t="s">
        <v>80</v>
      </c>
      <c r="AY100" s="200" t="s">
        <v>148</v>
      </c>
      <c r="BK100" s="202">
        <f>SUM(BK101:BK104)</f>
        <v>0</v>
      </c>
    </row>
    <row r="101" s="2" customFormat="1" ht="24.15" customHeight="1">
      <c r="A101" s="39"/>
      <c r="B101" s="40"/>
      <c r="C101" s="205" t="s">
        <v>80</v>
      </c>
      <c r="D101" s="205" t="s">
        <v>150</v>
      </c>
      <c r="E101" s="206" t="s">
        <v>151</v>
      </c>
      <c r="F101" s="207" t="s">
        <v>152</v>
      </c>
      <c r="G101" s="208" t="s">
        <v>153</v>
      </c>
      <c r="H101" s="209">
        <v>68.519999999999996</v>
      </c>
      <c r="I101" s="210"/>
      <c r="J101" s="211">
        <f>ROUND(I101*H101,2)</f>
        <v>0</v>
      </c>
      <c r="K101" s="207" t="s">
        <v>154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155</v>
      </c>
      <c r="AT101" s="216" t="s">
        <v>150</v>
      </c>
      <c r="AU101" s="216" t="s">
        <v>82</v>
      </c>
      <c r="AY101" s="18" t="s">
        <v>148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155</v>
      </c>
      <c r="BM101" s="216" t="s">
        <v>156</v>
      </c>
    </row>
    <row r="102" s="2" customFormat="1">
      <c r="A102" s="39"/>
      <c r="B102" s="40"/>
      <c r="C102" s="41"/>
      <c r="D102" s="218" t="s">
        <v>157</v>
      </c>
      <c r="E102" s="41"/>
      <c r="F102" s="219" t="s">
        <v>158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157</v>
      </c>
      <c r="AU102" s="18" t="s">
        <v>82</v>
      </c>
    </row>
    <row r="103" s="2" customFormat="1">
      <c r="A103" s="39"/>
      <c r="B103" s="40"/>
      <c r="C103" s="41"/>
      <c r="D103" s="223" t="s">
        <v>159</v>
      </c>
      <c r="E103" s="41"/>
      <c r="F103" s="224" t="s">
        <v>160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159</v>
      </c>
      <c r="AU103" s="18" t="s">
        <v>82</v>
      </c>
    </row>
    <row r="104" s="13" customFormat="1">
      <c r="A104" s="13"/>
      <c r="B104" s="225"/>
      <c r="C104" s="226"/>
      <c r="D104" s="218" t="s">
        <v>161</v>
      </c>
      <c r="E104" s="227" t="s">
        <v>19</v>
      </c>
      <c r="F104" s="228" t="s">
        <v>162</v>
      </c>
      <c r="G104" s="226"/>
      <c r="H104" s="229">
        <v>68.519999999999996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161</v>
      </c>
      <c r="AU104" s="235" t="s">
        <v>82</v>
      </c>
      <c r="AV104" s="13" t="s">
        <v>82</v>
      </c>
      <c r="AW104" s="13" t="s">
        <v>33</v>
      </c>
      <c r="AX104" s="13" t="s">
        <v>80</v>
      </c>
      <c r="AY104" s="235" t="s">
        <v>148</v>
      </c>
    </row>
    <row r="105" s="12" customFormat="1" ht="22.8" customHeight="1">
      <c r="A105" s="12"/>
      <c r="B105" s="189"/>
      <c r="C105" s="190"/>
      <c r="D105" s="191" t="s">
        <v>71</v>
      </c>
      <c r="E105" s="203" t="s">
        <v>163</v>
      </c>
      <c r="F105" s="203" t="s">
        <v>164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SUM(P106:P113)</f>
        <v>0</v>
      </c>
      <c r="Q105" s="197"/>
      <c r="R105" s="198">
        <f>SUM(R106:R113)</f>
        <v>0.085566799999999998</v>
      </c>
      <c r="S105" s="197"/>
      <c r="T105" s="199">
        <f>SUM(T106:T113)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80</v>
      </c>
      <c r="AT105" s="201" t="s">
        <v>71</v>
      </c>
      <c r="AU105" s="201" t="s">
        <v>80</v>
      </c>
      <c r="AY105" s="200" t="s">
        <v>148</v>
      </c>
      <c r="BK105" s="202">
        <f>SUM(BK106:BK113)</f>
        <v>0</v>
      </c>
    </row>
    <row r="106" s="2" customFormat="1" ht="24.15" customHeight="1">
      <c r="A106" s="39"/>
      <c r="B106" s="40"/>
      <c r="C106" s="205" t="s">
        <v>82</v>
      </c>
      <c r="D106" s="205" t="s">
        <v>150</v>
      </c>
      <c r="E106" s="206" t="s">
        <v>165</v>
      </c>
      <c r="F106" s="207" t="s">
        <v>166</v>
      </c>
      <c r="G106" s="208" t="s">
        <v>167</v>
      </c>
      <c r="H106" s="209">
        <v>0.035999999999999997</v>
      </c>
      <c r="I106" s="210"/>
      <c r="J106" s="211">
        <f>ROUND(I106*H106,2)</f>
        <v>0</v>
      </c>
      <c r="K106" s="207" t="s">
        <v>154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1.0900000000000001</v>
      </c>
      <c r="R106" s="214">
        <f>Q106*H106</f>
        <v>0.039239999999999997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155</v>
      </c>
      <c r="AT106" s="216" t="s">
        <v>150</v>
      </c>
      <c r="AU106" s="216" t="s">
        <v>82</v>
      </c>
      <c r="AY106" s="18" t="s">
        <v>148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155</v>
      </c>
      <c r="BM106" s="216" t="s">
        <v>168</v>
      </c>
    </row>
    <row r="107" s="2" customFormat="1">
      <c r="A107" s="39"/>
      <c r="B107" s="40"/>
      <c r="C107" s="41"/>
      <c r="D107" s="218" t="s">
        <v>157</v>
      </c>
      <c r="E107" s="41"/>
      <c r="F107" s="219" t="s">
        <v>169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157</v>
      </c>
      <c r="AU107" s="18" t="s">
        <v>82</v>
      </c>
    </row>
    <row r="108" s="2" customFormat="1">
      <c r="A108" s="39"/>
      <c r="B108" s="40"/>
      <c r="C108" s="41"/>
      <c r="D108" s="223" t="s">
        <v>159</v>
      </c>
      <c r="E108" s="41"/>
      <c r="F108" s="224" t="s">
        <v>170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159</v>
      </c>
      <c r="AU108" s="18" t="s">
        <v>82</v>
      </c>
    </row>
    <row r="109" s="13" customFormat="1">
      <c r="A109" s="13"/>
      <c r="B109" s="225"/>
      <c r="C109" s="226"/>
      <c r="D109" s="218" t="s">
        <v>161</v>
      </c>
      <c r="E109" s="227" t="s">
        <v>19</v>
      </c>
      <c r="F109" s="228" t="s">
        <v>171</v>
      </c>
      <c r="G109" s="226"/>
      <c r="H109" s="229">
        <v>0.035999999999999997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161</v>
      </c>
      <c r="AU109" s="235" t="s">
        <v>82</v>
      </c>
      <c r="AV109" s="13" t="s">
        <v>82</v>
      </c>
      <c r="AW109" s="13" t="s">
        <v>33</v>
      </c>
      <c r="AX109" s="13" t="s">
        <v>80</v>
      </c>
      <c r="AY109" s="235" t="s">
        <v>148</v>
      </c>
    </row>
    <row r="110" s="2" customFormat="1" ht="24.15" customHeight="1">
      <c r="A110" s="39"/>
      <c r="B110" s="40"/>
      <c r="C110" s="205" t="s">
        <v>163</v>
      </c>
      <c r="D110" s="205" t="s">
        <v>150</v>
      </c>
      <c r="E110" s="206" t="s">
        <v>172</v>
      </c>
      <c r="F110" s="207" t="s">
        <v>173</v>
      </c>
      <c r="G110" s="208" t="s">
        <v>174</v>
      </c>
      <c r="H110" s="209">
        <v>0.26000000000000001</v>
      </c>
      <c r="I110" s="210"/>
      <c r="J110" s="211">
        <f>ROUND(I110*H110,2)</f>
        <v>0</v>
      </c>
      <c r="K110" s="207" t="s">
        <v>154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0.17818000000000001</v>
      </c>
      <c r="R110" s="214">
        <f>Q110*H110</f>
        <v>0.046326800000000001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155</v>
      </c>
      <c r="AT110" s="216" t="s">
        <v>150</v>
      </c>
      <c r="AU110" s="216" t="s">
        <v>82</v>
      </c>
      <c r="AY110" s="18" t="s">
        <v>148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155</v>
      </c>
      <c r="BM110" s="216" t="s">
        <v>175</v>
      </c>
    </row>
    <row r="111" s="2" customFormat="1">
      <c r="A111" s="39"/>
      <c r="B111" s="40"/>
      <c r="C111" s="41"/>
      <c r="D111" s="218" t="s">
        <v>157</v>
      </c>
      <c r="E111" s="41"/>
      <c r="F111" s="219" t="s">
        <v>176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157</v>
      </c>
      <c r="AU111" s="18" t="s">
        <v>82</v>
      </c>
    </row>
    <row r="112" s="2" customFormat="1">
      <c r="A112" s="39"/>
      <c r="B112" s="40"/>
      <c r="C112" s="41"/>
      <c r="D112" s="223" t="s">
        <v>159</v>
      </c>
      <c r="E112" s="41"/>
      <c r="F112" s="224" t="s">
        <v>177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159</v>
      </c>
      <c r="AU112" s="18" t="s">
        <v>82</v>
      </c>
    </row>
    <row r="113" s="13" customFormat="1">
      <c r="A113" s="13"/>
      <c r="B113" s="225"/>
      <c r="C113" s="226"/>
      <c r="D113" s="218" t="s">
        <v>161</v>
      </c>
      <c r="E113" s="227" t="s">
        <v>19</v>
      </c>
      <c r="F113" s="228" t="s">
        <v>178</v>
      </c>
      <c r="G113" s="226"/>
      <c r="H113" s="229">
        <v>0.26000000000000001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161</v>
      </c>
      <c r="AU113" s="235" t="s">
        <v>82</v>
      </c>
      <c r="AV113" s="13" t="s">
        <v>82</v>
      </c>
      <c r="AW113" s="13" t="s">
        <v>33</v>
      </c>
      <c r="AX113" s="13" t="s">
        <v>80</v>
      </c>
      <c r="AY113" s="235" t="s">
        <v>148</v>
      </c>
    </row>
    <row r="114" s="12" customFormat="1" ht="22.8" customHeight="1">
      <c r="A114" s="12"/>
      <c r="B114" s="189"/>
      <c r="C114" s="190"/>
      <c r="D114" s="191" t="s">
        <v>71</v>
      </c>
      <c r="E114" s="203" t="s">
        <v>179</v>
      </c>
      <c r="F114" s="203" t="s">
        <v>180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SUM(P115:P168)</f>
        <v>0</v>
      </c>
      <c r="Q114" s="197"/>
      <c r="R114" s="198">
        <f>SUM(R115:R168)</f>
        <v>0.084499999999999992</v>
      </c>
      <c r="S114" s="197"/>
      <c r="T114" s="199">
        <f>SUM(T115:T168)</f>
        <v>14.113081999999999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80</v>
      </c>
      <c r="AT114" s="201" t="s">
        <v>71</v>
      </c>
      <c r="AU114" s="201" t="s">
        <v>80</v>
      </c>
      <c r="AY114" s="200" t="s">
        <v>148</v>
      </c>
      <c r="BK114" s="202">
        <f>SUM(BK115:BK168)</f>
        <v>0</v>
      </c>
    </row>
    <row r="115" s="2" customFormat="1" ht="33" customHeight="1">
      <c r="A115" s="39"/>
      <c r="B115" s="40"/>
      <c r="C115" s="205" t="s">
        <v>155</v>
      </c>
      <c r="D115" s="205" t="s">
        <v>150</v>
      </c>
      <c r="E115" s="206" t="s">
        <v>181</v>
      </c>
      <c r="F115" s="207" t="s">
        <v>182</v>
      </c>
      <c r="G115" s="208" t="s">
        <v>174</v>
      </c>
      <c r="H115" s="209">
        <v>1100</v>
      </c>
      <c r="I115" s="210"/>
      <c r="J115" s="211">
        <f>ROUND(I115*H115,2)</f>
        <v>0</v>
      </c>
      <c r="K115" s="207" t="s">
        <v>154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155</v>
      </c>
      <c r="AT115" s="216" t="s">
        <v>150</v>
      </c>
      <c r="AU115" s="216" t="s">
        <v>82</v>
      </c>
      <c r="AY115" s="18" t="s">
        <v>148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155</v>
      </c>
      <c r="BM115" s="216" t="s">
        <v>183</v>
      </c>
    </row>
    <row r="116" s="2" customFormat="1">
      <c r="A116" s="39"/>
      <c r="B116" s="40"/>
      <c r="C116" s="41"/>
      <c r="D116" s="218" t="s">
        <v>157</v>
      </c>
      <c r="E116" s="41"/>
      <c r="F116" s="219" t="s">
        <v>184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157</v>
      </c>
      <c r="AU116" s="18" t="s">
        <v>82</v>
      </c>
    </row>
    <row r="117" s="2" customFormat="1">
      <c r="A117" s="39"/>
      <c r="B117" s="40"/>
      <c r="C117" s="41"/>
      <c r="D117" s="223" t="s">
        <v>159</v>
      </c>
      <c r="E117" s="41"/>
      <c r="F117" s="224" t="s">
        <v>185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159</v>
      </c>
      <c r="AU117" s="18" t="s">
        <v>82</v>
      </c>
    </row>
    <row r="118" s="2" customFormat="1" ht="33" customHeight="1">
      <c r="A118" s="39"/>
      <c r="B118" s="40"/>
      <c r="C118" s="205" t="s">
        <v>186</v>
      </c>
      <c r="D118" s="205" t="s">
        <v>150</v>
      </c>
      <c r="E118" s="206" t="s">
        <v>187</v>
      </c>
      <c r="F118" s="207" t="s">
        <v>188</v>
      </c>
      <c r="G118" s="208" t="s">
        <v>174</v>
      </c>
      <c r="H118" s="209">
        <v>99000</v>
      </c>
      <c r="I118" s="210"/>
      <c r="J118" s="211">
        <f>ROUND(I118*H118,2)</f>
        <v>0</v>
      </c>
      <c r="K118" s="207" t="s">
        <v>154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155</v>
      </c>
      <c r="AT118" s="216" t="s">
        <v>150</v>
      </c>
      <c r="AU118" s="216" t="s">
        <v>82</v>
      </c>
      <c r="AY118" s="18" t="s">
        <v>148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155</v>
      </c>
      <c r="BM118" s="216" t="s">
        <v>189</v>
      </c>
    </row>
    <row r="119" s="2" customFormat="1">
      <c r="A119" s="39"/>
      <c r="B119" s="40"/>
      <c r="C119" s="41"/>
      <c r="D119" s="218" t="s">
        <v>157</v>
      </c>
      <c r="E119" s="41"/>
      <c r="F119" s="219" t="s">
        <v>190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157</v>
      </c>
      <c r="AU119" s="18" t="s">
        <v>82</v>
      </c>
    </row>
    <row r="120" s="2" customFormat="1">
      <c r="A120" s="39"/>
      <c r="B120" s="40"/>
      <c r="C120" s="41"/>
      <c r="D120" s="223" t="s">
        <v>159</v>
      </c>
      <c r="E120" s="41"/>
      <c r="F120" s="224" t="s">
        <v>191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159</v>
      </c>
      <c r="AU120" s="18" t="s">
        <v>82</v>
      </c>
    </row>
    <row r="121" s="13" customFormat="1">
      <c r="A121" s="13"/>
      <c r="B121" s="225"/>
      <c r="C121" s="226"/>
      <c r="D121" s="218" t="s">
        <v>161</v>
      </c>
      <c r="E121" s="226"/>
      <c r="F121" s="228" t="s">
        <v>192</v>
      </c>
      <c r="G121" s="226"/>
      <c r="H121" s="229">
        <v>99000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161</v>
      </c>
      <c r="AU121" s="235" t="s">
        <v>82</v>
      </c>
      <c r="AV121" s="13" t="s">
        <v>82</v>
      </c>
      <c r="AW121" s="13" t="s">
        <v>4</v>
      </c>
      <c r="AX121" s="13" t="s">
        <v>80</v>
      </c>
      <c r="AY121" s="235" t="s">
        <v>148</v>
      </c>
    </row>
    <row r="122" s="2" customFormat="1" ht="33" customHeight="1">
      <c r="A122" s="39"/>
      <c r="B122" s="40"/>
      <c r="C122" s="205" t="s">
        <v>193</v>
      </c>
      <c r="D122" s="205" t="s">
        <v>150</v>
      </c>
      <c r="E122" s="206" t="s">
        <v>194</v>
      </c>
      <c r="F122" s="207" t="s">
        <v>195</v>
      </c>
      <c r="G122" s="208" t="s">
        <v>174</v>
      </c>
      <c r="H122" s="209">
        <v>1100</v>
      </c>
      <c r="I122" s="210"/>
      <c r="J122" s="211">
        <f>ROUND(I122*H122,2)</f>
        <v>0</v>
      </c>
      <c r="K122" s="207" t="s">
        <v>154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155</v>
      </c>
      <c r="AT122" s="216" t="s">
        <v>150</v>
      </c>
      <c r="AU122" s="216" t="s">
        <v>82</v>
      </c>
      <c r="AY122" s="18" t="s">
        <v>148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155</v>
      </c>
      <c r="BM122" s="216" t="s">
        <v>196</v>
      </c>
    </row>
    <row r="123" s="2" customFormat="1">
      <c r="A123" s="39"/>
      <c r="B123" s="40"/>
      <c r="C123" s="41"/>
      <c r="D123" s="218" t="s">
        <v>157</v>
      </c>
      <c r="E123" s="41"/>
      <c r="F123" s="219" t="s">
        <v>197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157</v>
      </c>
      <c r="AU123" s="18" t="s">
        <v>82</v>
      </c>
    </row>
    <row r="124" s="2" customFormat="1">
      <c r="A124" s="39"/>
      <c r="B124" s="40"/>
      <c r="C124" s="41"/>
      <c r="D124" s="223" t="s">
        <v>159</v>
      </c>
      <c r="E124" s="41"/>
      <c r="F124" s="224" t="s">
        <v>198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159</v>
      </c>
      <c r="AU124" s="18" t="s">
        <v>82</v>
      </c>
    </row>
    <row r="125" s="2" customFormat="1" ht="16.5" customHeight="1">
      <c r="A125" s="39"/>
      <c r="B125" s="40"/>
      <c r="C125" s="205" t="s">
        <v>199</v>
      </c>
      <c r="D125" s="205" t="s">
        <v>150</v>
      </c>
      <c r="E125" s="206" t="s">
        <v>200</v>
      </c>
      <c r="F125" s="207" t="s">
        <v>201</v>
      </c>
      <c r="G125" s="208" t="s">
        <v>174</v>
      </c>
      <c r="H125" s="209">
        <v>1100</v>
      </c>
      <c r="I125" s="210"/>
      <c r="J125" s="211">
        <f>ROUND(I125*H125,2)</f>
        <v>0</v>
      </c>
      <c r="K125" s="207" t="s">
        <v>154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155</v>
      </c>
      <c r="AT125" s="216" t="s">
        <v>150</v>
      </c>
      <c r="AU125" s="216" t="s">
        <v>82</v>
      </c>
      <c r="AY125" s="18" t="s">
        <v>148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155</v>
      </c>
      <c r="BM125" s="216" t="s">
        <v>202</v>
      </c>
    </row>
    <row r="126" s="2" customFormat="1">
      <c r="A126" s="39"/>
      <c r="B126" s="40"/>
      <c r="C126" s="41"/>
      <c r="D126" s="218" t="s">
        <v>157</v>
      </c>
      <c r="E126" s="41"/>
      <c r="F126" s="219" t="s">
        <v>203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157</v>
      </c>
      <c r="AU126" s="18" t="s">
        <v>82</v>
      </c>
    </row>
    <row r="127" s="2" customFormat="1">
      <c r="A127" s="39"/>
      <c r="B127" s="40"/>
      <c r="C127" s="41"/>
      <c r="D127" s="223" t="s">
        <v>159</v>
      </c>
      <c r="E127" s="41"/>
      <c r="F127" s="224" t="s">
        <v>204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159</v>
      </c>
      <c r="AU127" s="18" t="s">
        <v>82</v>
      </c>
    </row>
    <row r="128" s="2" customFormat="1" ht="21.75" customHeight="1">
      <c r="A128" s="39"/>
      <c r="B128" s="40"/>
      <c r="C128" s="205" t="s">
        <v>205</v>
      </c>
      <c r="D128" s="205" t="s">
        <v>150</v>
      </c>
      <c r="E128" s="206" t="s">
        <v>206</v>
      </c>
      <c r="F128" s="207" t="s">
        <v>207</v>
      </c>
      <c r="G128" s="208" t="s">
        <v>174</v>
      </c>
      <c r="H128" s="209">
        <v>66000</v>
      </c>
      <c r="I128" s="210"/>
      <c r="J128" s="211">
        <f>ROUND(I128*H128,2)</f>
        <v>0</v>
      </c>
      <c r="K128" s="207" t="s">
        <v>154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155</v>
      </c>
      <c r="AT128" s="216" t="s">
        <v>150</v>
      </c>
      <c r="AU128" s="216" t="s">
        <v>82</v>
      </c>
      <c r="AY128" s="18" t="s">
        <v>148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155</v>
      </c>
      <c r="BM128" s="216" t="s">
        <v>208</v>
      </c>
    </row>
    <row r="129" s="2" customFormat="1">
      <c r="A129" s="39"/>
      <c r="B129" s="40"/>
      <c r="C129" s="41"/>
      <c r="D129" s="218" t="s">
        <v>157</v>
      </c>
      <c r="E129" s="41"/>
      <c r="F129" s="219" t="s">
        <v>209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157</v>
      </c>
      <c r="AU129" s="18" t="s">
        <v>82</v>
      </c>
    </row>
    <row r="130" s="2" customFormat="1">
      <c r="A130" s="39"/>
      <c r="B130" s="40"/>
      <c r="C130" s="41"/>
      <c r="D130" s="223" t="s">
        <v>159</v>
      </c>
      <c r="E130" s="41"/>
      <c r="F130" s="224" t="s">
        <v>210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159</v>
      </c>
      <c r="AU130" s="18" t="s">
        <v>82</v>
      </c>
    </row>
    <row r="131" s="13" customFormat="1">
      <c r="A131" s="13"/>
      <c r="B131" s="225"/>
      <c r="C131" s="226"/>
      <c r="D131" s="218" t="s">
        <v>161</v>
      </c>
      <c r="E131" s="226"/>
      <c r="F131" s="228" t="s">
        <v>211</v>
      </c>
      <c r="G131" s="226"/>
      <c r="H131" s="229">
        <v>66000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161</v>
      </c>
      <c r="AU131" s="235" t="s">
        <v>82</v>
      </c>
      <c r="AV131" s="13" t="s">
        <v>82</v>
      </c>
      <c r="AW131" s="13" t="s">
        <v>4</v>
      </c>
      <c r="AX131" s="13" t="s">
        <v>80</v>
      </c>
      <c r="AY131" s="235" t="s">
        <v>148</v>
      </c>
    </row>
    <row r="132" s="2" customFormat="1" ht="21.75" customHeight="1">
      <c r="A132" s="39"/>
      <c r="B132" s="40"/>
      <c r="C132" s="205" t="s">
        <v>179</v>
      </c>
      <c r="D132" s="205" t="s">
        <v>150</v>
      </c>
      <c r="E132" s="206" t="s">
        <v>212</v>
      </c>
      <c r="F132" s="207" t="s">
        <v>213</v>
      </c>
      <c r="G132" s="208" t="s">
        <v>174</v>
      </c>
      <c r="H132" s="209">
        <v>1100</v>
      </c>
      <c r="I132" s="210"/>
      <c r="J132" s="211">
        <f>ROUND(I132*H132,2)</f>
        <v>0</v>
      </c>
      <c r="K132" s="207" t="s">
        <v>154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155</v>
      </c>
      <c r="AT132" s="216" t="s">
        <v>150</v>
      </c>
      <c r="AU132" s="216" t="s">
        <v>82</v>
      </c>
      <c r="AY132" s="18" t="s">
        <v>148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155</v>
      </c>
      <c r="BM132" s="216" t="s">
        <v>214</v>
      </c>
    </row>
    <row r="133" s="2" customFormat="1">
      <c r="A133" s="39"/>
      <c r="B133" s="40"/>
      <c r="C133" s="41"/>
      <c r="D133" s="218" t="s">
        <v>157</v>
      </c>
      <c r="E133" s="41"/>
      <c r="F133" s="219" t="s">
        <v>215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157</v>
      </c>
      <c r="AU133" s="18" t="s">
        <v>82</v>
      </c>
    </row>
    <row r="134" s="2" customFormat="1">
      <c r="A134" s="39"/>
      <c r="B134" s="40"/>
      <c r="C134" s="41"/>
      <c r="D134" s="223" t="s">
        <v>159</v>
      </c>
      <c r="E134" s="41"/>
      <c r="F134" s="224" t="s">
        <v>216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159</v>
      </c>
      <c r="AU134" s="18" t="s">
        <v>82</v>
      </c>
    </row>
    <row r="135" s="2" customFormat="1" ht="16.5" customHeight="1">
      <c r="A135" s="39"/>
      <c r="B135" s="40"/>
      <c r="C135" s="205" t="s">
        <v>217</v>
      </c>
      <c r="D135" s="205" t="s">
        <v>150</v>
      </c>
      <c r="E135" s="206" t="s">
        <v>218</v>
      </c>
      <c r="F135" s="207" t="s">
        <v>219</v>
      </c>
      <c r="G135" s="208" t="s">
        <v>220</v>
      </c>
      <c r="H135" s="209">
        <v>5</v>
      </c>
      <c r="I135" s="210"/>
      <c r="J135" s="211">
        <f>ROUND(I135*H135,2)</f>
        <v>0</v>
      </c>
      <c r="K135" s="207" t="s">
        <v>154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155</v>
      </c>
      <c r="AT135" s="216" t="s">
        <v>150</v>
      </c>
      <c r="AU135" s="216" t="s">
        <v>82</v>
      </c>
      <c r="AY135" s="18" t="s">
        <v>148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155</v>
      </c>
      <c r="BM135" s="216" t="s">
        <v>221</v>
      </c>
    </row>
    <row r="136" s="2" customFormat="1">
      <c r="A136" s="39"/>
      <c r="B136" s="40"/>
      <c r="C136" s="41"/>
      <c r="D136" s="218" t="s">
        <v>157</v>
      </c>
      <c r="E136" s="41"/>
      <c r="F136" s="219" t="s">
        <v>222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157</v>
      </c>
      <c r="AU136" s="18" t="s">
        <v>82</v>
      </c>
    </row>
    <row r="137" s="2" customFormat="1">
      <c r="A137" s="39"/>
      <c r="B137" s="40"/>
      <c r="C137" s="41"/>
      <c r="D137" s="223" t="s">
        <v>159</v>
      </c>
      <c r="E137" s="41"/>
      <c r="F137" s="224" t="s">
        <v>223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159</v>
      </c>
      <c r="AU137" s="18" t="s">
        <v>82</v>
      </c>
    </row>
    <row r="138" s="2" customFormat="1" ht="24.15" customHeight="1">
      <c r="A138" s="39"/>
      <c r="B138" s="40"/>
      <c r="C138" s="205" t="s">
        <v>224</v>
      </c>
      <c r="D138" s="205" t="s">
        <v>150</v>
      </c>
      <c r="E138" s="206" t="s">
        <v>225</v>
      </c>
      <c r="F138" s="207" t="s">
        <v>226</v>
      </c>
      <c r="G138" s="208" t="s">
        <v>220</v>
      </c>
      <c r="H138" s="209">
        <v>450</v>
      </c>
      <c r="I138" s="210"/>
      <c r="J138" s="211">
        <f>ROUND(I138*H138,2)</f>
        <v>0</v>
      </c>
      <c r="K138" s="207" t="s">
        <v>154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155</v>
      </c>
      <c r="AT138" s="216" t="s">
        <v>150</v>
      </c>
      <c r="AU138" s="216" t="s">
        <v>82</v>
      </c>
      <c r="AY138" s="18" t="s">
        <v>148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155</v>
      </c>
      <c r="BM138" s="216" t="s">
        <v>227</v>
      </c>
    </row>
    <row r="139" s="2" customFormat="1">
      <c r="A139" s="39"/>
      <c r="B139" s="40"/>
      <c r="C139" s="41"/>
      <c r="D139" s="218" t="s">
        <v>157</v>
      </c>
      <c r="E139" s="41"/>
      <c r="F139" s="219" t="s">
        <v>228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157</v>
      </c>
      <c r="AU139" s="18" t="s">
        <v>82</v>
      </c>
    </row>
    <row r="140" s="2" customFormat="1">
      <c r="A140" s="39"/>
      <c r="B140" s="40"/>
      <c r="C140" s="41"/>
      <c r="D140" s="223" t="s">
        <v>159</v>
      </c>
      <c r="E140" s="41"/>
      <c r="F140" s="224" t="s">
        <v>229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82</v>
      </c>
    </row>
    <row r="141" s="13" customFormat="1">
      <c r="A141" s="13"/>
      <c r="B141" s="225"/>
      <c r="C141" s="226"/>
      <c r="D141" s="218" t="s">
        <v>161</v>
      </c>
      <c r="E141" s="226"/>
      <c r="F141" s="228" t="s">
        <v>230</v>
      </c>
      <c r="G141" s="226"/>
      <c r="H141" s="229">
        <v>450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161</v>
      </c>
      <c r="AU141" s="235" t="s">
        <v>82</v>
      </c>
      <c r="AV141" s="13" t="s">
        <v>82</v>
      </c>
      <c r="AW141" s="13" t="s">
        <v>4</v>
      </c>
      <c r="AX141" s="13" t="s">
        <v>80</v>
      </c>
      <c r="AY141" s="235" t="s">
        <v>148</v>
      </c>
    </row>
    <row r="142" s="2" customFormat="1" ht="16.5" customHeight="1">
      <c r="A142" s="39"/>
      <c r="B142" s="40"/>
      <c r="C142" s="205" t="s">
        <v>231</v>
      </c>
      <c r="D142" s="205" t="s">
        <v>150</v>
      </c>
      <c r="E142" s="206" t="s">
        <v>232</v>
      </c>
      <c r="F142" s="207" t="s">
        <v>233</v>
      </c>
      <c r="G142" s="208" t="s">
        <v>220</v>
      </c>
      <c r="H142" s="209">
        <v>5</v>
      </c>
      <c r="I142" s="210"/>
      <c r="J142" s="211">
        <f>ROUND(I142*H142,2)</f>
        <v>0</v>
      </c>
      <c r="K142" s="207" t="s">
        <v>154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155</v>
      </c>
      <c r="AT142" s="216" t="s">
        <v>150</v>
      </c>
      <c r="AU142" s="216" t="s">
        <v>82</v>
      </c>
      <c r="AY142" s="18" t="s">
        <v>148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155</v>
      </c>
      <c r="BM142" s="216" t="s">
        <v>234</v>
      </c>
    </row>
    <row r="143" s="2" customFormat="1">
      <c r="A143" s="39"/>
      <c r="B143" s="40"/>
      <c r="C143" s="41"/>
      <c r="D143" s="218" t="s">
        <v>157</v>
      </c>
      <c r="E143" s="41"/>
      <c r="F143" s="219" t="s">
        <v>235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157</v>
      </c>
      <c r="AU143" s="18" t="s">
        <v>82</v>
      </c>
    </row>
    <row r="144" s="2" customFormat="1">
      <c r="A144" s="39"/>
      <c r="B144" s="40"/>
      <c r="C144" s="41"/>
      <c r="D144" s="223" t="s">
        <v>159</v>
      </c>
      <c r="E144" s="41"/>
      <c r="F144" s="224" t="s">
        <v>236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159</v>
      </c>
      <c r="AU144" s="18" t="s">
        <v>82</v>
      </c>
    </row>
    <row r="145" s="2" customFormat="1" ht="33" customHeight="1">
      <c r="A145" s="39"/>
      <c r="B145" s="40"/>
      <c r="C145" s="205" t="s">
        <v>237</v>
      </c>
      <c r="D145" s="205" t="s">
        <v>150</v>
      </c>
      <c r="E145" s="206" t="s">
        <v>238</v>
      </c>
      <c r="F145" s="207" t="s">
        <v>239</v>
      </c>
      <c r="G145" s="208" t="s">
        <v>174</v>
      </c>
      <c r="H145" s="209">
        <v>650</v>
      </c>
      <c r="I145" s="210"/>
      <c r="J145" s="211">
        <f>ROUND(I145*H145,2)</f>
        <v>0</v>
      </c>
      <c r="K145" s="207" t="s">
        <v>154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0.00012999999999999999</v>
      </c>
      <c r="R145" s="214">
        <f>Q145*H145</f>
        <v>0.084499999999999992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155</v>
      </c>
      <c r="AT145" s="216" t="s">
        <v>150</v>
      </c>
      <c r="AU145" s="216" t="s">
        <v>82</v>
      </c>
      <c r="AY145" s="18" t="s">
        <v>148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155</v>
      </c>
      <c r="BM145" s="216" t="s">
        <v>240</v>
      </c>
    </row>
    <row r="146" s="2" customFormat="1">
      <c r="A146" s="39"/>
      <c r="B146" s="40"/>
      <c r="C146" s="41"/>
      <c r="D146" s="218" t="s">
        <v>157</v>
      </c>
      <c r="E146" s="41"/>
      <c r="F146" s="219" t="s">
        <v>241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157</v>
      </c>
      <c r="AU146" s="18" t="s">
        <v>82</v>
      </c>
    </row>
    <row r="147" s="2" customFormat="1">
      <c r="A147" s="39"/>
      <c r="B147" s="40"/>
      <c r="C147" s="41"/>
      <c r="D147" s="223" t="s">
        <v>159</v>
      </c>
      <c r="E147" s="41"/>
      <c r="F147" s="224" t="s">
        <v>242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159</v>
      </c>
      <c r="AU147" s="18" t="s">
        <v>82</v>
      </c>
    </row>
    <row r="148" s="2" customFormat="1" ht="24.15" customHeight="1">
      <c r="A148" s="39"/>
      <c r="B148" s="40"/>
      <c r="C148" s="205" t="s">
        <v>243</v>
      </c>
      <c r="D148" s="205" t="s">
        <v>150</v>
      </c>
      <c r="E148" s="206" t="s">
        <v>244</v>
      </c>
      <c r="F148" s="207" t="s">
        <v>245</v>
      </c>
      <c r="G148" s="208" t="s">
        <v>153</v>
      </c>
      <c r="H148" s="209">
        <v>6.5800000000000001</v>
      </c>
      <c r="I148" s="210"/>
      <c r="J148" s="211">
        <f>ROUND(I148*H148,2)</f>
        <v>0</v>
      </c>
      <c r="K148" s="207" t="s">
        <v>154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1.95</v>
      </c>
      <c r="T148" s="215">
        <f>S148*H148</f>
        <v>12.831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155</v>
      </c>
      <c r="AT148" s="216" t="s">
        <v>150</v>
      </c>
      <c r="AU148" s="216" t="s">
        <v>82</v>
      </c>
      <c r="AY148" s="18" t="s">
        <v>148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155</v>
      </c>
      <c r="BM148" s="216" t="s">
        <v>246</v>
      </c>
    </row>
    <row r="149" s="2" customFormat="1">
      <c r="A149" s="39"/>
      <c r="B149" s="40"/>
      <c r="C149" s="41"/>
      <c r="D149" s="218" t="s">
        <v>157</v>
      </c>
      <c r="E149" s="41"/>
      <c r="F149" s="219" t="s">
        <v>247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157</v>
      </c>
      <c r="AU149" s="18" t="s">
        <v>82</v>
      </c>
    </row>
    <row r="150" s="2" customFormat="1">
      <c r="A150" s="39"/>
      <c r="B150" s="40"/>
      <c r="C150" s="41"/>
      <c r="D150" s="223" t="s">
        <v>159</v>
      </c>
      <c r="E150" s="41"/>
      <c r="F150" s="224" t="s">
        <v>248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159</v>
      </c>
      <c r="AU150" s="18" t="s">
        <v>82</v>
      </c>
    </row>
    <row r="151" s="13" customFormat="1">
      <c r="A151" s="13"/>
      <c r="B151" s="225"/>
      <c r="C151" s="226"/>
      <c r="D151" s="218" t="s">
        <v>161</v>
      </c>
      <c r="E151" s="227" t="s">
        <v>19</v>
      </c>
      <c r="F151" s="228" t="s">
        <v>249</v>
      </c>
      <c r="G151" s="226"/>
      <c r="H151" s="229">
        <v>3.3500000000000001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161</v>
      </c>
      <c r="AU151" s="235" t="s">
        <v>82</v>
      </c>
      <c r="AV151" s="13" t="s">
        <v>82</v>
      </c>
      <c r="AW151" s="13" t="s">
        <v>33</v>
      </c>
      <c r="AX151" s="13" t="s">
        <v>72</v>
      </c>
      <c r="AY151" s="235" t="s">
        <v>148</v>
      </c>
    </row>
    <row r="152" s="13" customFormat="1">
      <c r="A152" s="13"/>
      <c r="B152" s="225"/>
      <c r="C152" s="226"/>
      <c r="D152" s="218" t="s">
        <v>161</v>
      </c>
      <c r="E152" s="227" t="s">
        <v>19</v>
      </c>
      <c r="F152" s="228" t="s">
        <v>250</v>
      </c>
      <c r="G152" s="226"/>
      <c r="H152" s="229">
        <v>0.84999999999999998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161</v>
      </c>
      <c r="AU152" s="235" t="s">
        <v>82</v>
      </c>
      <c r="AV152" s="13" t="s">
        <v>82</v>
      </c>
      <c r="AW152" s="13" t="s">
        <v>33</v>
      </c>
      <c r="AX152" s="13" t="s">
        <v>72</v>
      </c>
      <c r="AY152" s="235" t="s">
        <v>148</v>
      </c>
    </row>
    <row r="153" s="13" customFormat="1">
      <c r="A153" s="13"/>
      <c r="B153" s="225"/>
      <c r="C153" s="226"/>
      <c r="D153" s="218" t="s">
        <v>161</v>
      </c>
      <c r="E153" s="227" t="s">
        <v>19</v>
      </c>
      <c r="F153" s="228" t="s">
        <v>251</v>
      </c>
      <c r="G153" s="226"/>
      <c r="H153" s="229">
        <v>0.84999999999999998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161</v>
      </c>
      <c r="AU153" s="235" t="s">
        <v>82</v>
      </c>
      <c r="AV153" s="13" t="s">
        <v>82</v>
      </c>
      <c r="AW153" s="13" t="s">
        <v>33</v>
      </c>
      <c r="AX153" s="13" t="s">
        <v>72</v>
      </c>
      <c r="AY153" s="235" t="s">
        <v>148</v>
      </c>
    </row>
    <row r="154" s="13" customFormat="1">
      <c r="A154" s="13"/>
      <c r="B154" s="225"/>
      <c r="C154" s="226"/>
      <c r="D154" s="218" t="s">
        <v>161</v>
      </c>
      <c r="E154" s="227" t="s">
        <v>19</v>
      </c>
      <c r="F154" s="228" t="s">
        <v>252</v>
      </c>
      <c r="G154" s="226"/>
      <c r="H154" s="229">
        <v>0.84999999999999998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161</v>
      </c>
      <c r="AU154" s="235" t="s">
        <v>82</v>
      </c>
      <c r="AV154" s="13" t="s">
        <v>82</v>
      </c>
      <c r="AW154" s="13" t="s">
        <v>33</v>
      </c>
      <c r="AX154" s="13" t="s">
        <v>72</v>
      </c>
      <c r="AY154" s="235" t="s">
        <v>148</v>
      </c>
    </row>
    <row r="155" s="13" customFormat="1">
      <c r="A155" s="13"/>
      <c r="B155" s="225"/>
      <c r="C155" s="226"/>
      <c r="D155" s="218" t="s">
        <v>161</v>
      </c>
      <c r="E155" s="227" t="s">
        <v>19</v>
      </c>
      <c r="F155" s="228" t="s">
        <v>253</v>
      </c>
      <c r="G155" s="226"/>
      <c r="H155" s="229">
        <v>0.68000000000000005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161</v>
      </c>
      <c r="AU155" s="235" t="s">
        <v>82</v>
      </c>
      <c r="AV155" s="13" t="s">
        <v>82</v>
      </c>
      <c r="AW155" s="13" t="s">
        <v>33</v>
      </c>
      <c r="AX155" s="13" t="s">
        <v>72</v>
      </c>
      <c r="AY155" s="235" t="s">
        <v>148</v>
      </c>
    </row>
    <row r="156" s="14" customFormat="1">
      <c r="A156" s="14"/>
      <c r="B156" s="236"/>
      <c r="C156" s="237"/>
      <c r="D156" s="218" t="s">
        <v>161</v>
      </c>
      <c r="E156" s="238" t="s">
        <v>19</v>
      </c>
      <c r="F156" s="239" t="s">
        <v>254</v>
      </c>
      <c r="G156" s="237"/>
      <c r="H156" s="240">
        <v>6.5799999999999992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161</v>
      </c>
      <c r="AU156" s="246" t="s">
        <v>82</v>
      </c>
      <c r="AV156" s="14" t="s">
        <v>155</v>
      </c>
      <c r="AW156" s="14" t="s">
        <v>33</v>
      </c>
      <c r="AX156" s="14" t="s">
        <v>80</v>
      </c>
      <c r="AY156" s="246" t="s">
        <v>148</v>
      </c>
    </row>
    <row r="157" s="2" customFormat="1" ht="24.15" customHeight="1">
      <c r="A157" s="39"/>
      <c r="B157" s="40"/>
      <c r="C157" s="205" t="s">
        <v>8</v>
      </c>
      <c r="D157" s="205" t="s">
        <v>150</v>
      </c>
      <c r="E157" s="206" t="s">
        <v>255</v>
      </c>
      <c r="F157" s="207" t="s">
        <v>256</v>
      </c>
      <c r="G157" s="208" t="s">
        <v>153</v>
      </c>
      <c r="H157" s="209">
        <v>0.65300000000000002</v>
      </c>
      <c r="I157" s="210"/>
      <c r="J157" s="211">
        <f>ROUND(I157*H157,2)</f>
        <v>0</v>
      </c>
      <c r="K157" s="207" t="s">
        <v>154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1.5940000000000001</v>
      </c>
      <c r="T157" s="215">
        <f>S157*H157</f>
        <v>1.0408820000000001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155</v>
      </c>
      <c r="AT157" s="216" t="s">
        <v>150</v>
      </c>
      <c r="AU157" s="216" t="s">
        <v>82</v>
      </c>
      <c r="AY157" s="18" t="s">
        <v>148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155</v>
      </c>
      <c r="BM157" s="216" t="s">
        <v>257</v>
      </c>
    </row>
    <row r="158" s="2" customFormat="1">
      <c r="A158" s="39"/>
      <c r="B158" s="40"/>
      <c r="C158" s="41"/>
      <c r="D158" s="218" t="s">
        <v>157</v>
      </c>
      <c r="E158" s="41"/>
      <c r="F158" s="219" t="s">
        <v>258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157</v>
      </c>
      <c r="AU158" s="18" t="s">
        <v>82</v>
      </c>
    </row>
    <row r="159" s="2" customFormat="1">
      <c r="A159" s="39"/>
      <c r="B159" s="40"/>
      <c r="C159" s="41"/>
      <c r="D159" s="223" t="s">
        <v>159</v>
      </c>
      <c r="E159" s="41"/>
      <c r="F159" s="224" t="s">
        <v>259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159</v>
      </c>
      <c r="AU159" s="18" t="s">
        <v>82</v>
      </c>
    </row>
    <row r="160" s="13" customFormat="1">
      <c r="A160" s="13"/>
      <c r="B160" s="225"/>
      <c r="C160" s="226"/>
      <c r="D160" s="218" t="s">
        <v>161</v>
      </c>
      <c r="E160" s="227" t="s">
        <v>19</v>
      </c>
      <c r="F160" s="228" t="s">
        <v>260</v>
      </c>
      <c r="G160" s="226"/>
      <c r="H160" s="229">
        <v>0.65300000000000002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161</v>
      </c>
      <c r="AU160" s="235" t="s">
        <v>82</v>
      </c>
      <c r="AV160" s="13" t="s">
        <v>82</v>
      </c>
      <c r="AW160" s="13" t="s">
        <v>33</v>
      </c>
      <c r="AX160" s="13" t="s">
        <v>80</v>
      </c>
      <c r="AY160" s="235" t="s">
        <v>148</v>
      </c>
    </row>
    <row r="161" s="2" customFormat="1" ht="24.15" customHeight="1">
      <c r="A161" s="39"/>
      <c r="B161" s="40"/>
      <c r="C161" s="205" t="s">
        <v>261</v>
      </c>
      <c r="D161" s="205" t="s">
        <v>150</v>
      </c>
      <c r="E161" s="206" t="s">
        <v>262</v>
      </c>
      <c r="F161" s="207" t="s">
        <v>263</v>
      </c>
      <c r="G161" s="208" t="s">
        <v>153</v>
      </c>
      <c r="H161" s="209">
        <v>0.059999999999999998</v>
      </c>
      <c r="I161" s="210"/>
      <c r="J161" s="211">
        <f>ROUND(I161*H161,2)</f>
        <v>0</v>
      </c>
      <c r="K161" s="207" t="s">
        <v>154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2.2000000000000002</v>
      </c>
      <c r="T161" s="215">
        <f>S161*H161</f>
        <v>0.13200000000000001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155</v>
      </c>
      <c r="AT161" s="216" t="s">
        <v>150</v>
      </c>
      <c r="AU161" s="216" t="s">
        <v>82</v>
      </c>
      <c r="AY161" s="18" t="s">
        <v>148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155</v>
      </c>
      <c r="BM161" s="216" t="s">
        <v>264</v>
      </c>
    </row>
    <row r="162" s="2" customFormat="1">
      <c r="A162" s="39"/>
      <c r="B162" s="40"/>
      <c r="C162" s="41"/>
      <c r="D162" s="218" t="s">
        <v>157</v>
      </c>
      <c r="E162" s="41"/>
      <c r="F162" s="219" t="s">
        <v>265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157</v>
      </c>
      <c r="AU162" s="18" t="s">
        <v>82</v>
      </c>
    </row>
    <row r="163" s="2" customFormat="1">
      <c r="A163" s="39"/>
      <c r="B163" s="40"/>
      <c r="C163" s="41"/>
      <c r="D163" s="223" t="s">
        <v>159</v>
      </c>
      <c r="E163" s="41"/>
      <c r="F163" s="224" t="s">
        <v>266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159</v>
      </c>
      <c r="AU163" s="18" t="s">
        <v>82</v>
      </c>
    </row>
    <row r="164" s="13" customFormat="1">
      <c r="A164" s="13"/>
      <c r="B164" s="225"/>
      <c r="C164" s="226"/>
      <c r="D164" s="218" t="s">
        <v>161</v>
      </c>
      <c r="E164" s="227" t="s">
        <v>19</v>
      </c>
      <c r="F164" s="228" t="s">
        <v>267</v>
      </c>
      <c r="G164" s="226"/>
      <c r="H164" s="229">
        <v>0.059999999999999998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161</v>
      </c>
      <c r="AU164" s="235" t="s">
        <v>82</v>
      </c>
      <c r="AV164" s="13" t="s">
        <v>82</v>
      </c>
      <c r="AW164" s="13" t="s">
        <v>33</v>
      </c>
      <c r="AX164" s="13" t="s">
        <v>80</v>
      </c>
      <c r="AY164" s="235" t="s">
        <v>148</v>
      </c>
    </row>
    <row r="165" s="2" customFormat="1" ht="24.15" customHeight="1">
      <c r="A165" s="39"/>
      <c r="B165" s="40"/>
      <c r="C165" s="205" t="s">
        <v>268</v>
      </c>
      <c r="D165" s="205" t="s">
        <v>150</v>
      </c>
      <c r="E165" s="206" t="s">
        <v>269</v>
      </c>
      <c r="F165" s="207" t="s">
        <v>270</v>
      </c>
      <c r="G165" s="208" t="s">
        <v>220</v>
      </c>
      <c r="H165" s="209">
        <v>2.6000000000000001</v>
      </c>
      <c r="I165" s="210"/>
      <c r="J165" s="211">
        <f>ROUND(I165*H165,2)</f>
        <v>0</v>
      </c>
      <c r="K165" s="207" t="s">
        <v>154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0.042000000000000003</v>
      </c>
      <c r="T165" s="215">
        <f>S165*H165</f>
        <v>0.10920000000000001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155</v>
      </c>
      <c r="AT165" s="216" t="s">
        <v>150</v>
      </c>
      <c r="AU165" s="216" t="s">
        <v>82</v>
      </c>
      <c r="AY165" s="18" t="s">
        <v>148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155</v>
      </c>
      <c r="BM165" s="216" t="s">
        <v>271</v>
      </c>
    </row>
    <row r="166" s="2" customFormat="1">
      <c r="A166" s="39"/>
      <c r="B166" s="40"/>
      <c r="C166" s="41"/>
      <c r="D166" s="218" t="s">
        <v>157</v>
      </c>
      <c r="E166" s="41"/>
      <c r="F166" s="219" t="s">
        <v>272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157</v>
      </c>
      <c r="AU166" s="18" t="s">
        <v>82</v>
      </c>
    </row>
    <row r="167" s="2" customFormat="1">
      <c r="A167" s="39"/>
      <c r="B167" s="40"/>
      <c r="C167" s="41"/>
      <c r="D167" s="223" t="s">
        <v>159</v>
      </c>
      <c r="E167" s="41"/>
      <c r="F167" s="224" t="s">
        <v>273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159</v>
      </c>
      <c r="AU167" s="18" t="s">
        <v>82</v>
      </c>
    </row>
    <row r="168" s="13" customFormat="1">
      <c r="A168" s="13"/>
      <c r="B168" s="225"/>
      <c r="C168" s="226"/>
      <c r="D168" s="218" t="s">
        <v>161</v>
      </c>
      <c r="E168" s="227" t="s">
        <v>19</v>
      </c>
      <c r="F168" s="228" t="s">
        <v>274</v>
      </c>
      <c r="G168" s="226"/>
      <c r="H168" s="229">
        <v>2.6000000000000001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161</v>
      </c>
      <c r="AU168" s="235" t="s">
        <v>82</v>
      </c>
      <c r="AV168" s="13" t="s">
        <v>82</v>
      </c>
      <c r="AW168" s="13" t="s">
        <v>33</v>
      </c>
      <c r="AX168" s="13" t="s">
        <v>80</v>
      </c>
      <c r="AY168" s="235" t="s">
        <v>148</v>
      </c>
    </row>
    <row r="169" s="12" customFormat="1" ht="22.8" customHeight="1">
      <c r="A169" s="12"/>
      <c r="B169" s="189"/>
      <c r="C169" s="190"/>
      <c r="D169" s="191" t="s">
        <v>71</v>
      </c>
      <c r="E169" s="203" t="s">
        <v>275</v>
      </c>
      <c r="F169" s="203" t="s">
        <v>276</v>
      </c>
      <c r="G169" s="190"/>
      <c r="H169" s="190"/>
      <c r="I169" s="193"/>
      <c r="J169" s="204">
        <f>BK169</f>
        <v>0</v>
      </c>
      <c r="K169" s="190"/>
      <c r="L169" s="195"/>
      <c r="M169" s="196"/>
      <c r="N169" s="197"/>
      <c r="O169" s="197"/>
      <c r="P169" s="198">
        <f>SUM(P170:P196)</f>
        <v>0</v>
      </c>
      <c r="Q169" s="197"/>
      <c r="R169" s="198">
        <f>SUM(R170:R196)</f>
        <v>0</v>
      </c>
      <c r="S169" s="197"/>
      <c r="T169" s="199">
        <f>SUM(T170:T196)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80</v>
      </c>
      <c r="AT169" s="201" t="s">
        <v>71</v>
      </c>
      <c r="AU169" s="201" t="s">
        <v>80</v>
      </c>
      <c r="AY169" s="200" t="s">
        <v>148</v>
      </c>
      <c r="BK169" s="202">
        <f>SUM(BK170:BK196)</f>
        <v>0</v>
      </c>
    </row>
    <row r="170" s="2" customFormat="1" ht="24.15" customHeight="1">
      <c r="A170" s="39"/>
      <c r="B170" s="40"/>
      <c r="C170" s="205" t="s">
        <v>277</v>
      </c>
      <c r="D170" s="205" t="s">
        <v>150</v>
      </c>
      <c r="E170" s="206" t="s">
        <v>278</v>
      </c>
      <c r="F170" s="207" t="s">
        <v>279</v>
      </c>
      <c r="G170" s="208" t="s">
        <v>167</v>
      </c>
      <c r="H170" s="209">
        <v>174.15100000000001</v>
      </c>
      <c r="I170" s="210"/>
      <c r="J170" s="211">
        <f>ROUND(I170*H170,2)</f>
        <v>0</v>
      </c>
      <c r="K170" s="207" t="s">
        <v>154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155</v>
      </c>
      <c r="AT170" s="216" t="s">
        <v>150</v>
      </c>
      <c r="AU170" s="216" t="s">
        <v>82</v>
      </c>
      <c r="AY170" s="18" t="s">
        <v>148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155</v>
      </c>
      <c r="BM170" s="216" t="s">
        <v>280</v>
      </c>
    </row>
    <row r="171" s="2" customFormat="1">
      <c r="A171" s="39"/>
      <c r="B171" s="40"/>
      <c r="C171" s="41"/>
      <c r="D171" s="218" t="s">
        <v>157</v>
      </c>
      <c r="E171" s="41"/>
      <c r="F171" s="219" t="s">
        <v>281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157</v>
      </c>
      <c r="AU171" s="18" t="s">
        <v>82</v>
      </c>
    </row>
    <row r="172" s="2" customFormat="1">
      <c r="A172" s="39"/>
      <c r="B172" s="40"/>
      <c r="C172" s="41"/>
      <c r="D172" s="223" t="s">
        <v>159</v>
      </c>
      <c r="E172" s="41"/>
      <c r="F172" s="224" t="s">
        <v>282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159</v>
      </c>
      <c r="AU172" s="18" t="s">
        <v>82</v>
      </c>
    </row>
    <row r="173" s="2" customFormat="1" ht="24.15" customHeight="1">
      <c r="A173" s="39"/>
      <c r="B173" s="40"/>
      <c r="C173" s="205" t="s">
        <v>283</v>
      </c>
      <c r="D173" s="205" t="s">
        <v>150</v>
      </c>
      <c r="E173" s="206" t="s">
        <v>284</v>
      </c>
      <c r="F173" s="207" t="s">
        <v>285</v>
      </c>
      <c r="G173" s="208" t="s">
        <v>167</v>
      </c>
      <c r="H173" s="209">
        <v>174.15100000000001</v>
      </c>
      <c r="I173" s="210"/>
      <c r="J173" s="211">
        <f>ROUND(I173*H173,2)</f>
        <v>0</v>
      </c>
      <c r="K173" s="207" t="s">
        <v>154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155</v>
      </c>
      <c r="AT173" s="216" t="s">
        <v>150</v>
      </c>
      <c r="AU173" s="216" t="s">
        <v>82</v>
      </c>
      <c r="AY173" s="18" t="s">
        <v>148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155</v>
      </c>
      <c r="BM173" s="216" t="s">
        <v>286</v>
      </c>
    </row>
    <row r="174" s="2" customFormat="1">
      <c r="A174" s="39"/>
      <c r="B174" s="40"/>
      <c r="C174" s="41"/>
      <c r="D174" s="218" t="s">
        <v>157</v>
      </c>
      <c r="E174" s="41"/>
      <c r="F174" s="219" t="s">
        <v>287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157</v>
      </c>
      <c r="AU174" s="18" t="s">
        <v>82</v>
      </c>
    </row>
    <row r="175" s="2" customFormat="1">
      <c r="A175" s="39"/>
      <c r="B175" s="40"/>
      <c r="C175" s="41"/>
      <c r="D175" s="223" t="s">
        <v>159</v>
      </c>
      <c r="E175" s="41"/>
      <c r="F175" s="224" t="s">
        <v>288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159</v>
      </c>
      <c r="AU175" s="18" t="s">
        <v>82</v>
      </c>
    </row>
    <row r="176" s="2" customFormat="1" ht="24.15" customHeight="1">
      <c r="A176" s="39"/>
      <c r="B176" s="40"/>
      <c r="C176" s="205" t="s">
        <v>289</v>
      </c>
      <c r="D176" s="205" t="s">
        <v>150</v>
      </c>
      <c r="E176" s="206" t="s">
        <v>290</v>
      </c>
      <c r="F176" s="207" t="s">
        <v>291</v>
      </c>
      <c r="G176" s="208" t="s">
        <v>167</v>
      </c>
      <c r="H176" s="209">
        <v>1741.51</v>
      </c>
      <c r="I176" s="210"/>
      <c r="J176" s="211">
        <f>ROUND(I176*H176,2)</f>
        <v>0</v>
      </c>
      <c r="K176" s="207" t="s">
        <v>154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155</v>
      </c>
      <c r="AT176" s="216" t="s">
        <v>150</v>
      </c>
      <c r="AU176" s="216" t="s">
        <v>82</v>
      </c>
      <c r="AY176" s="18" t="s">
        <v>148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155</v>
      </c>
      <c r="BM176" s="216" t="s">
        <v>292</v>
      </c>
    </row>
    <row r="177" s="2" customFormat="1">
      <c r="A177" s="39"/>
      <c r="B177" s="40"/>
      <c r="C177" s="41"/>
      <c r="D177" s="218" t="s">
        <v>157</v>
      </c>
      <c r="E177" s="41"/>
      <c r="F177" s="219" t="s">
        <v>293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157</v>
      </c>
      <c r="AU177" s="18" t="s">
        <v>82</v>
      </c>
    </row>
    <row r="178" s="2" customFormat="1">
      <c r="A178" s="39"/>
      <c r="B178" s="40"/>
      <c r="C178" s="41"/>
      <c r="D178" s="223" t="s">
        <v>159</v>
      </c>
      <c r="E178" s="41"/>
      <c r="F178" s="224" t="s">
        <v>294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159</v>
      </c>
      <c r="AU178" s="18" t="s">
        <v>82</v>
      </c>
    </row>
    <row r="179" s="13" customFormat="1">
      <c r="A179" s="13"/>
      <c r="B179" s="225"/>
      <c r="C179" s="226"/>
      <c r="D179" s="218" t="s">
        <v>161</v>
      </c>
      <c r="E179" s="226"/>
      <c r="F179" s="228" t="s">
        <v>295</v>
      </c>
      <c r="G179" s="226"/>
      <c r="H179" s="229">
        <v>1741.51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161</v>
      </c>
      <c r="AU179" s="235" t="s">
        <v>82</v>
      </c>
      <c r="AV179" s="13" t="s">
        <v>82</v>
      </c>
      <c r="AW179" s="13" t="s">
        <v>4</v>
      </c>
      <c r="AX179" s="13" t="s">
        <v>80</v>
      </c>
      <c r="AY179" s="235" t="s">
        <v>148</v>
      </c>
    </row>
    <row r="180" s="2" customFormat="1" ht="33" customHeight="1">
      <c r="A180" s="39"/>
      <c r="B180" s="40"/>
      <c r="C180" s="205" t="s">
        <v>7</v>
      </c>
      <c r="D180" s="205" t="s">
        <v>150</v>
      </c>
      <c r="E180" s="206" t="s">
        <v>296</v>
      </c>
      <c r="F180" s="207" t="s">
        <v>297</v>
      </c>
      <c r="G180" s="208" t="s">
        <v>167</v>
      </c>
      <c r="H180" s="209">
        <v>79.692999999999998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155</v>
      </c>
      <c r="AT180" s="216" t="s">
        <v>150</v>
      </c>
      <c r="AU180" s="216" t="s">
        <v>82</v>
      </c>
      <c r="AY180" s="18" t="s">
        <v>148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155</v>
      </c>
      <c r="BM180" s="216" t="s">
        <v>298</v>
      </c>
    </row>
    <row r="181" s="2" customFormat="1">
      <c r="A181" s="39"/>
      <c r="B181" s="40"/>
      <c r="C181" s="41"/>
      <c r="D181" s="218" t="s">
        <v>157</v>
      </c>
      <c r="E181" s="41"/>
      <c r="F181" s="219" t="s">
        <v>299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157</v>
      </c>
      <c r="AU181" s="18" t="s">
        <v>82</v>
      </c>
    </row>
    <row r="182" s="2" customFormat="1">
      <c r="A182" s="39"/>
      <c r="B182" s="40"/>
      <c r="C182" s="41"/>
      <c r="D182" s="218" t="s">
        <v>300</v>
      </c>
      <c r="E182" s="41"/>
      <c r="F182" s="247" t="s">
        <v>301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300</v>
      </c>
      <c r="AU182" s="18" t="s">
        <v>82</v>
      </c>
    </row>
    <row r="183" s="13" customFormat="1">
      <c r="A183" s="13"/>
      <c r="B183" s="225"/>
      <c r="C183" s="226"/>
      <c r="D183" s="218" t="s">
        <v>161</v>
      </c>
      <c r="E183" s="227" t="s">
        <v>19</v>
      </c>
      <c r="F183" s="228" t="s">
        <v>302</v>
      </c>
      <c r="G183" s="226"/>
      <c r="H183" s="229">
        <v>79.692999999999998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161</v>
      </c>
      <c r="AU183" s="235" t="s">
        <v>82</v>
      </c>
      <c r="AV183" s="13" t="s">
        <v>82</v>
      </c>
      <c r="AW183" s="13" t="s">
        <v>33</v>
      </c>
      <c r="AX183" s="13" t="s">
        <v>80</v>
      </c>
      <c r="AY183" s="235" t="s">
        <v>148</v>
      </c>
    </row>
    <row r="184" s="2" customFormat="1" ht="33" customHeight="1">
      <c r="A184" s="39"/>
      <c r="B184" s="40"/>
      <c r="C184" s="205" t="s">
        <v>303</v>
      </c>
      <c r="D184" s="205" t="s">
        <v>150</v>
      </c>
      <c r="E184" s="206" t="s">
        <v>304</v>
      </c>
      <c r="F184" s="207" t="s">
        <v>305</v>
      </c>
      <c r="G184" s="208" t="s">
        <v>167</v>
      </c>
      <c r="H184" s="209">
        <v>52</v>
      </c>
      <c r="I184" s="210"/>
      <c r="J184" s="211">
        <f>ROUND(I184*H184,2)</f>
        <v>0</v>
      </c>
      <c r="K184" s="207" t="s">
        <v>154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155</v>
      </c>
      <c r="AT184" s="216" t="s">
        <v>150</v>
      </c>
      <c r="AU184" s="216" t="s">
        <v>82</v>
      </c>
      <c r="AY184" s="18" t="s">
        <v>148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155</v>
      </c>
      <c r="BM184" s="216" t="s">
        <v>306</v>
      </c>
    </row>
    <row r="185" s="2" customFormat="1">
      <c r="A185" s="39"/>
      <c r="B185" s="40"/>
      <c r="C185" s="41"/>
      <c r="D185" s="218" t="s">
        <v>157</v>
      </c>
      <c r="E185" s="41"/>
      <c r="F185" s="219" t="s">
        <v>307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157</v>
      </c>
      <c r="AU185" s="18" t="s">
        <v>82</v>
      </c>
    </row>
    <row r="186" s="2" customFormat="1">
      <c r="A186" s="39"/>
      <c r="B186" s="40"/>
      <c r="C186" s="41"/>
      <c r="D186" s="223" t="s">
        <v>159</v>
      </c>
      <c r="E186" s="41"/>
      <c r="F186" s="224" t="s">
        <v>308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159</v>
      </c>
      <c r="AU186" s="18" t="s">
        <v>82</v>
      </c>
    </row>
    <row r="187" s="2" customFormat="1" ht="33" customHeight="1">
      <c r="A187" s="39"/>
      <c r="B187" s="40"/>
      <c r="C187" s="205" t="s">
        <v>309</v>
      </c>
      <c r="D187" s="205" t="s">
        <v>150</v>
      </c>
      <c r="E187" s="206" t="s">
        <v>310</v>
      </c>
      <c r="F187" s="207" t="s">
        <v>311</v>
      </c>
      <c r="G187" s="208" t="s">
        <v>167</v>
      </c>
      <c r="H187" s="209">
        <v>17.058</v>
      </c>
      <c r="I187" s="210"/>
      <c r="J187" s="211">
        <f>ROUND(I187*H187,2)</f>
        <v>0</v>
      </c>
      <c r="K187" s="207" t="s">
        <v>154</v>
      </c>
      <c r="L187" s="45"/>
      <c r="M187" s="212" t="s">
        <v>19</v>
      </c>
      <c r="N187" s="213" t="s">
        <v>43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155</v>
      </c>
      <c r="AT187" s="216" t="s">
        <v>150</v>
      </c>
      <c r="AU187" s="216" t="s">
        <v>82</v>
      </c>
      <c r="AY187" s="18" t="s">
        <v>148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80</v>
      </c>
      <c r="BK187" s="217">
        <f>ROUND(I187*H187,2)</f>
        <v>0</v>
      </c>
      <c r="BL187" s="18" t="s">
        <v>155</v>
      </c>
      <c r="BM187" s="216" t="s">
        <v>312</v>
      </c>
    </row>
    <row r="188" s="2" customFormat="1">
      <c r="A188" s="39"/>
      <c r="B188" s="40"/>
      <c r="C188" s="41"/>
      <c r="D188" s="218" t="s">
        <v>157</v>
      </c>
      <c r="E188" s="41"/>
      <c r="F188" s="219" t="s">
        <v>313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157</v>
      </c>
      <c r="AU188" s="18" t="s">
        <v>82</v>
      </c>
    </row>
    <row r="189" s="2" customFormat="1">
      <c r="A189" s="39"/>
      <c r="B189" s="40"/>
      <c r="C189" s="41"/>
      <c r="D189" s="223" t="s">
        <v>159</v>
      </c>
      <c r="E189" s="41"/>
      <c r="F189" s="224" t="s">
        <v>314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159</v>
      </c>
      <c r="AU189" s="18" t="s">
        <v>82</v>
      </c>
    </row>
    <row r="190" s="2" customFormat="1" ht="33" customHeight="1">
      <c r="A190" s="39"/>
      <c r="B190" s="40"/>
      <c r="C190" s="205" t="s">
        <v>315</v>
      </c>
      <c r="D190" s="205" t="s">
        <v>150</v>
      </c>
      <c r="E190" s="206" t="s">
        <v>316</v>
      </c>
      <c r="F190" s="207" t="s">
        <v>317</v>
      </c>
      <c r="G190" s="208" t="s">
        <v>167</v>
      </c>
      <c r="H190" s="209">
        <v>14.1</v>
      </c>
      <c r="I190" s="210"/>
      <c r="J190" s="211">
        <f>ROUND(I190*H190,2)</f>
        <v>0</v>
      </c>
      <c r="K190" s="207" t="s">
        <v>154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155</v>
      </c>
      <c r="AT190" s="216" t="s">
        <v>150</v>
      </c>
      <c r="AU190" s="216" t="s">
        <v>82</v>
      </c>
      <c r="AY190" s="18" t="s">
        <v>148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155</v>
      </c>
      <c r="BM190" s="216" t="s">
        <v>318</v>
      </c>
    </row>
    <row r="191" s="2" customFormat="1">
      <c r="A191" s="39"/>
      <c r="B191" s="40"/>
      <c r="C191" s="41"/>
      <c r="D191" s="218" t="s">
        <v>157</v>
      </c>
      <c r="E191" s="41"/>
      <c r="F191" s="219" t="s">
        <v>319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157</v>
      </c>
      <c r="AU191" s="18" t="s">
        <v>82</v>
      </c>
    </row>
    <row r="192" s="2" customFormat="1">
      <c r="A192" s="39"/>
      <c r="B192" s="40"/>
      <c r="C192" s="41"/>
      <c r="D192" s="223" t="s">
        <v>159</v>
      </c>
      <c r="E192" s="41"/>
      <c r="F192" s="224" t="s">
        <v>320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159</v>
      </c>
      <c r="AU192" s="18" t="s">
        <v>82</v>
      </c>
    </row>
    <row r="193" s="13" customFormat="1">
      <c r="A193" s="13"/>
      <c r="B193" s="225"/>
      <c r="C193" s="226"/>
      <c r="D193" s="218" t="s">
        <v>161</v>
      </c>
      <c r="E193" s="227" t="s">
        <v>19</v>
      </c>
      <c r="F193" s="228" t="s">
        <v>321</v>
      </c>
      <c r="G193" s="226"/>
      <c r="H193" s="229">
        <v>14.1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161</v>
      </c>
      <c r="AU193" s="235" t="s">
        <v>82</v>
      </c>
      <c r="AV193" s="13" t="s">
        <v>82</v>
      </c>
      <c r="AW193" s="13" t="s">
        <v>33</v>
      </c>
      <c r="AX193" s="13" t="s">
        <v>80</v>
      </c>
      <c r="AY193" s="235" t="s">
        <v>148</v>
      </c>
    </row>
    <row r="194" s="2" customFormat="1" ht="44.25" customHeight="1">
      <c r="A194" s="39"/>
      <c r="B194" s="40"/>
      <c r="C194" s="205" t="s">
        <v>322</v>
      </c>
      <c r="D194" s="205" t="s">
        <v>150</v>
      </c>
      <c r="E194" s="206" t="s">
        <v>323</v>
      </c>
      <c r="F194" s="207" t="s">
        <v>324</v>
      </c>
      <c r="G194" s="208" t="s">
        <v>167</v>
      </c>
      <c r="H194" s="209">
        <v>11.300000000000001</v>
      </c>
      <c r="I194" s="210"/>
      <c r="J194" s="211">
        <f>ROUND(I194*H194,2)</f>
        <v>0</v>
      </c>
      <c r="K194" s="207" t="s">
        <v>154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155</v>
      </c>
      <c r="AT194" s="216" t="s">
        <v>150</v>
      </c>
      <c r="AU194" s="216" t="s">
        <v>82</v>
      </c>
      <c r="AY194" s="18" t="s">
        <v>148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155</v>
      </c>
      <c r="BM194" s="216" t="s">
        <v>325</v>
      </c>
    </row>
    <row r="195" s="2" customFormat="1">
      <c r="A195" s="39"/>
      <c r="B195" s="40"/>
      <c r="C195" s="41"/>
      <c r="D195" s="218" t="s">
        <v>157</v>
      </c>
      <c r="E195" s="41"/>
      <c r="F195" s="219" t="s">
        <v>324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157</v>
      </c>
      <c r="AU195" s="18" t="s">
        <v>82</v>
      </c>
    </row>
    <row r="196" s="2" customFormat="1">
      <c r="A196" s="39"/>
      <c r="B196" s="40"/>
      <c r="C196" s="41"/>
      <c r="D196" s="223" t="s">
        <v>159</v>
      </c>
      <c r="E196" s="41"/>
      <c r="F196" s="224" t="s">
        <v>326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159</v>
      </c>
      <c r="AU196" s="18" t="s">
        <v>82</v>
      </c>
    </row>
    <row r="197" s="12" customFormat="1" ht="25.92" customHeight="1">
      <c r="A197" s="12"/>
      <c r="B197" s="189"/>
      <c r="C197" s="190"/>
      <c r="D197" s="191" t="s">
        <v>71</v>
      </c>
      <c r="E197" s="192" t="s">
        <v>327</v>
      </c>
      <c r="F197" s="192" t="s">
        <v>328</v>
      </c>
      <c r="G197" s="190"/>
      <c r="H197" s="190"/>
      <c r="I197" s="193"/>
      <c r="J197" s="194">
        <f>BK197</f>
        <v>0</v>
      </c>
      <c r="K197" s="190"/>
      <c r="L197" s="195"/>
      <c r="M197" s="196"/>
      <c r="N197" s="197"/>
      <c r="O197" s="197"/>
      <c r="P197" s="198">
        <f>P198+P212+P229+P233+P244+P249+P254+P267+P283+P290+P319+P329+P405</f>
        <v>0</v>
      </c>
      <c r="Q197" s="197"/>
      <c r="R197" s="198">
        <f>R198+R212+R229+R233+R244+R249+R254+R267+R283+R290+R319+R329+R405</f>
        <v>0.0057499999999999999</v>
      </c>
      <c r="S197" s="197"/>
      <c r="T197" s="199">
        <f>T198+T212+T229+T233+T244+T249+T254+T267+T283+T290+T319+T329+T405</f>
        <v>160.03794357999999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0" t="s">
        <v>82</v>
      </c>
      <c r="AT197" s="201" t="s">
        <v>71</v>
      </c>
      <c r="AU197" s="201" t="s">
        <v>72</v>
      </c>
      <c r="AY197" s="200" t="s">
        <v>148</v>
      </c>
      <c r="BK197" s="202">
        <f>BK198+BK212+BK229+BK233+BK244+BK249+BK254+BK267+BK283+BK290+BK319+BK329+BK405</f>
        <v>0</v>
      </c>
    </row>
    <row r="198" s="12" customFormat="1" ht="22.8" customHeight="1">
      <c r="A198" s="12"/>
      <c r="B198" s="189"/>
      <c r="C198" s="190"/>
      <c r="D198" s="191" t="s">
        <v>71</v>
      </c>
      <c r="E198" s="203" t="s">
        <v>329</v>
      </c>
      <c r="F198" s="203" t="s">
        <v>330</v>
      </c>
      <c r="G198" s="190"/>
      <c r="H198" s="190"/>
      <c r="I198" s="193"/>
      <c r="J198" s="204">
        <f>BK198</f>
        <v>0</v>
      </c>
      <c r="K198" s="190"/>
      <c r="L198" s="195"/>
      <c r="M198" s="196"/>
      <c r="N198" s="197"/>
      <c r="O198" s="197"/>
      <c r="P198" s="198">
        <f>SUM(P199:P211)</f>
        <v>0</v>
      </c>
      <c r="Q198" s="197"/>
      <c r="R198" s="198">
        <f>SUM(R199:R211)</f>
        <v>0</v>
      </c>
      <c r="S198" s="197"/>
      <c r="T198" s="199">
        <f>SUM(T199:T211)</f>
        <v>7.8299820000000011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0" t="s">
        <v>82</v>
      </c>
      <c r="AT198" s="201" t="s">
        <v>71</v>
      </c>
      <c r="AU198" s="201" t="s">
        <v>80</v>
      </c>
      <c r="AY198" s="200" t="s">
        <v>148</v>
      </c>
      <c r="BK198" s="202">
        <f>SUM(BK199:BK211)</f>
        <v>0</v>
      </c>
    </row>
    <row r="199" s="2" customFormat="1" ht="24.15" customHeight="1">
      <c r="A199" s="39"/>
      <c r="B199" s="40"/>
      <c r="C199" s="205" t="s">
        <v>331</v>
      </c>
      <c r="D199" s="205" t="s">
        <v>150</v>
      </c>
      <c r="E199" s="206" t="s">
        <v>332</v>
      </c>
      <c r="F199" s="207" t="s">
        <v>333</v>
      </c>
      <c r="G199" s="208" t="s">
        <v>174</v>
      </c>
      <c r="H199" s="209">
        <v>508.99700000000001</v>
      </c>
      <c r="I199" s="210"/>
      <c r="J199" s="211">
        <f>ROUND(I199*H199,2)</f>
        <v>0</v>
      </c>
      <c r="K199" s="207" t="s">
        <v>154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0.0060000000000000001</v>
      </c>
      <c r="T199" s="215">
        <f>S199*H199</f>
        <v>3.053982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261</v>
      </c>
      <c r="AT199" s="216" t="s">
        <v>150</v>
      </c>
      <c r="AU199" s="216" t="s">
        <v>82</v>
      </c>
      <c r="AY199" s="18" t="s">
        <v>148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261</v>
      </c>
      <c r="BM199" s="216" t="s">
        <v>334</v>
      </c>
    </row>
    <row r="200" s="2" customFormat="1">
      <c r="A200" s="39"/>
      <c r="B200" s="40"/>
      <c r="C200" s="41"/>
      <c r="D200" s="218" t="s">
        <v>157</v>
      </c>
      <c r="E200" s="41"/>
      <c r="F200" s="219" t="s">
        <v>335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157</v>
      </c>
      <c r="AU200" s="18" t="s">
        <v>82</v>
      </c>
    </row>
    <row r="201" s="2" customFormat="1">
      <c r="A201" s="39"/>
      <c r="B201" s="40"/>
      <c r="C201" s="41"/>
      <c r="D201" s="223" t="s">
        <v>159</v>
      </c>
      <c r="E201" s="41"/>
      <c r="F201" s="224" t="s">
        <v>336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159</v>
      </c>
      <c r="AU201" s="18" t="s">
        <v>82</v>
      </c>
    </row>
    <row r="202" s="13" customFormat="1">
      <c r="A202" s="13"/>
      <c r="B202" s="225"/>
      <c r="C202" s="226"/>
      <c r="D202" s="218" t="s">
        <v>161</v>
      </c>
      <c r="E202" s="227" t="s">
        <v>19</v>
      </c>
      <c r="F202" s="228" t="s">
        <v>337</v>
      </c>
      <c r="G202" s="226"/>
      <c r="H202" s="229">
        <v>295.39999999999998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161</v>
      </c>
      <c r="AU202" s="235" t="s">
        <v>82</v>
      </c>
      <c r="AV202" s="13" t="s">
        <v>82</v>
      </c>
      <c r="AW202" s="13" t="s">
        <v>33</v>
      </c>
      <c r="AX202" s="13" t="s">
        <v>72</v>
      </c>
      <c r="AY202" s="235" t="s">
        <v>148</v>
      </c>
    </row>
    <row r="203" s="13" customFormat="1">
      <c r="A203" s="13"/>
      <c r="B203" s="225"/>
      <c r="C203" s="226"/>
      <c r="D203" s="218" t="s">
        <v>161</v>
      </c>
      <c r="E203" s="227" t="s">
        <v>19</v>
      </c>
      <c r="F203" s="228" t="s">
        <v>338</v>
      </c>
      <c r="G203" s="226"/>
      <c r="H203" s="229">
        <v>62.420000000000002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161</v>
      </c>
      <c r="AU203" s="235" t="s">
        <v>82</v>
      </c>
      <c r="AV203" s="13" t="s">
        <v>82</v>
      </c>
      <c r="AW203" s="13" t="s">
        <v>33</v>
      </c>
      <c r="AX203" s="13" t="s">
        <v>72</v>
      </c>
      <c r="AY203" s="235" t="s">
        <v>148</v>
      </c>
    </row>
    <row r="204" s="13" customFormat="1">
      <c r="A204" s="13"/>
      <c r="B204" s="225"/>
      <c r="C204" s="226"/>
      <c r="D204" s="218" t="s">
        <v>161</v>
      </c>
      <c r="E204" s="227" t="s">
        <v>19</v>
      </c>
      <c r="F204" s="228" t="s">
        <v>339</v>
      </c>
      <c r="G204" s="226"/>
      <c r="H204" s="229">
        <v>151.17699999999999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161</v>
      </c>
      <c r="AU204" s="235" t="s">
        <v>82</v>
      </c>
      <c r="AV204" s="13" t="s">
        <v>82</v>
      </c>
      <c r="AW204" s="13" t="s">
        <v>33</v>
      </c>
      <c r="AX204" s="13" t="s">
        <v>72</v>
      </c>
      <c r="AY204" s="235" t="s">
        <v>148</v>
      </c>
    </row>
    <row r="205" s="14" customFormat="1">
      <c r="A205" s="14"/>
      <c r="B205" s="236"/>
      <c r="C205" s="237"/>
      <c r="D205" s="218" t="s">
        <v>161</v>
      </c>
      <c r="E205" s="238" t="s">
        <v>19</v>
      </c>
      <c r="F205" s="239" t="s">
        <v>254</v>
      </c>
      <c r="G205" s="237"/>
      <c r="H205" s="240">
        <v>508.99699999999996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161</v>
      </c>
      <c r="AU205" s="246" t="s">
        <v>82</v>
      </c>
      <c r="AV205" s="14" t="s">
        <v>155</v>
      </c>
      <c r="AW205" s="14" t="s">
        <v>33</v>
      </c>
      <c r="AX205" s="14" t="s">
        <v>80</v>
      </c>
      <c r="AY205" s="246" t="s">
        <v>148</v>
      </c>
    </row>
    <row r="206" s="2" customFormat="1" ht="21.75" customHeight="1">
      <c r="A206" s="39"/>
      <c r="B206" s="40"/>
      <c r="C206" s="205" t="s">
        <v>340</v>
      </c>
      <c r="D206" s="205" t="s">
        <v>150</v>
      </c>
      <c r="E206" s="206" t="s">
        <v>341</v>
      </c>
      <c r="F206" s="207" t="s">
        <v>342</v>
      </c>
      <c r="G206" s="208" t="s">
        <v>174</v>
      </c>
      <c r="H206" s="209">
        <v>477.60000000000002</v>
      </c>
      <c r="I206" s="210"/>
      <c r="J206" s="211">
        <f>ROUND(I206*H206,2)</f>
        <v>0</v>
      </c>
      <c r="K206" s="207" t="s">
        <v>154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0.01</v>
      </c>
      <c r="T206" s="215">
        <f>S206*H206</f>
        <v>4.7760000000000007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261</v>
      </c>
      <c r="AT206" s="216" t="s">
        <v>150</v>
      </c>
      <c r="AU206" s="216" t="s">
        <v>82</v>
      </c>
      <c r="AY206" s="18" t="s">
        <v>148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261</v>
      </c>
      <c r="BM206" s="216" t="s">
        <v>343</v>
      </c>
    </row>
    <row r="207" s="2" customFormat="1">
      <c r="A207" s="39"/>
      <c r="B207" s="40"/>
      <c r="C207" s="41"/>
      <c r="D207" s="218" t="s">
        <v>157</v>
      </c>
      <c r="E207" s="41"/>
      <c r="F207" s="219" t="s">
        <v>344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157</v>
      </c>
      <c r="AU207" s="18" t="s">
        <v>82</v>
      </c>
    </row>
    <row r="208" s="2" customFormat="1">
      <c r="A208" s="39"/>
      <c r="B208" s="40"/>
      <c r="C208" s="41"/>
      <c r="D208" s="223" t="s">
        <v>159</v>
      </c>
      <c r="E208" s="41"/>
      <c r="F208" s="224" t="s">
        <v>345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159</v>
      </c>
      <c r="AU208" s="18" t="s">
        <v>82</v>
      </c>
    </row>
    <row r="209" s="13" customFormat="1">
      <c r="A209" s="13"/>
      <c r="B209" s="225"/>
      <c r="C209" s="226"/>
      <c r="D209" s="218" t="s">
        <v>161</v>
      </c>
      <c r="E209" s="227" t="s">
        <v>19</v>
      </c>
      <c r="F209" s="228" t="s">
        <v>346</v>
      </c>
      <c r="G209" s="226"/>
      <c r="H209" s="229">
        <v>301.18000000000001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161</v>
      </c>
      <c r="AU209" s="235" t="s">
        <v>82</v>
      </c>
      <c r="AV209" s="13" t="s">
        <v>82</v>
      </c>
      <c r="AW209" s="13" t="s">
        <v>33</v>
      </c>
      <c r="AX209" s="13" t="s">
        <v>72</v>
      </c>
      <c r="AY209" s="235" t="s">
        <v>148</v>
      </c>
    </row>
    <row r="210" s="13" customFormat="1">
      <c r="A210" s="13"/>
      <c r="B210" s="225"/>
      <c r="C210" s="226"/>
      <c r="D210" s="218" t="s">
        <v>161</v>
      </c>
      <c r="E210" s="227" t="s">
        <v>19</v>
      </c>
      <c r="F210" s="228" t="s">
        <v>347</v>
      </c>
      <c r="G210" s="226"/>
      <c r="H210" s="229">
        <v>176.41999999999999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161</v>
      </c>
      <c r="AU210" s="235" t="s">
        <v>82</v>
      </c>
      <c r="AV210" s="13" t="s">
        <v>82</v>
      </c>
      <c r="AW210" s="13" t="s">
        <v>33</v>
      </c>
      <c r="AX210" s="13" t="s">
        <v>72</v>
      </c>
      <c r="AY210" s="235" t="s">
        <v>148</v>
      </c>
    </row>
    <row r="211" s="14" customFormat="1">
      <c r="A211" s="14"/>
      <c r="B211" s="236"/>
      <c r="C211" s="237"/>
      <c r="D211" s="218" t="s">
        <v>161</v>
      </c>
      <c r="E211" s="238" t="s">
        <v>19</v>
      </c>
      <c r="F211" s="239" t="s">
        <v>254</v>
      </c>
      <c r="G211" s="237"/>
      <c r="H211" s="240">
        <v>477.60000000000002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161</v>
      </c>
      <c r="AU211" s="246" t="s">
        <v>82</v>
      </c>
      <c r="AV211" s="14" t="s">
        <v>155</v>
      </c>
      <c r="AW211" s="14" t="s">
        <v>33</v>
      </c>
      <c r="AX211" s="14" t="s">
        <v>80</v>
      </c>
      <c r="AY211" s="246" t="s">
        <v>148</v>
      </c>
    </row>
    <row r="212" s="12" customFormat="1" ht="22.8" customHeight="1">
      <c r="A212" s="12"/>
      <c r="B212" s="189"/>
      <c r="C212" s="190"/>
      <c r="D212" s="191" t="s">
        <v>71</v>
      </c>
      <c r="E212" s="203" t="s">
        <v>348</v>
      </c>
      <c r="F212" s="203" t="s">
        <v>349</v>
      </c>
      <c r="G212" s="190"/>
      <c r="H212" s="190"/>
      <c r="I212" s="193"/>
      <c r="J212" s="204">
        <f>BK212</f>
        <v>0</v>
      </c>
      <c r="K212" s="190"/>
      <c r="L212" s="195"/>
      <c r="M212" s="196"/>
      <c r="N212" s="197"/>
      <c r="O212" s="197"/>
      <c r="P212" s="198">
        <f>SUM(P213:P228)</f>
        <v>0</v>
      </c>
      <c r="Q212" s="197"/>
      <c r="R212" s="198">
        <f>SUM(R213:R228)</f>
        <v>0</v>
      </c>
      <c r="S212" s="197"/>
      <c r="T212" s="199">
        <f>SUM(T213:T228)</f>
        <v>17.0576744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0" t="s">
        <v>82</v>
      </c>
      <c r="AT212" s="201" t="s">
        <v>71</v>
      </c>
      <c r="AU212" s="201" t="s">
        <v>80</v>
      </c>
      <c r="AY212" s="200" t="s">
        <v>148</v>
      </c>
      <c r="BK212" s="202">
        <f>SUM(BK213:BK228)</f>
        <v>0</v>
      </c>
    </row>
    <row r="213" s="2" customFormat="1" ht="24.15" customHeight="1">
      <c r="A213" s="39"/>
      <c r="B213" s="40"/>
      <c r="C213" s="205" t="s">
        <v>350</v>
      </c>
      <c r="D213" s="205" t="s">
        <v>150</v>
      </c>
      <c r="E213" s="206" t="s">
        <v>351</v>
      </c>
      <c r="F213" s="207" t="s">
        <v>352</v>
      </c>
      <c r="G213" s="208" t="s">
        <v>174</v>
      </c>
      <c r="H213" s="209">
        <v>258.75099999999998</v>
      </c>
      <c r="I213" s="210"/>
      <c r="J213" s="211">
        <f>ROUND(I213*H213,2)</f>
        <v>0</v>
      </c>
      <c r="K213" s="207" t="s">
        <v>154</v>
      </c>
      <c r="L213" s="45"/>
      <c r="M213" s="212" t="s">
        <v>19</v>
      </c>
      <c r="N213" s="213" t="s">
        <v>43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0.017999999999999999</v>
      </c>
      <c r="T213" s="215">
        <f>S213*H213</f>
        <v>4.6575179999999996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261</v>
      </c>
      <c r="AT213" s="216" t="s">
        <v>150</v>
      </c>
      <c r="AU213" s="216" t="s">
        <v>82</v>
      </c>
      <c r="AY213" s="18" t="s">
        <v>148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80</v>
      </c>
      <c r="BK213" s="217">
        <f>ROUND(I213*H213,2)</f>
        <v>0</v>
      </c>
      <c r="BL213" s="18" t="s">
        <v>261</v>
      </c>
      <c r="BM213" s="216" t="s">
        <v>353</v>
      </c>
    </row>
    <row r="214" s="2" customFormat="1">
      <c r="A214" s="39"/>
      <c r="B214" s="40"/>
      <c r="C214" s="41"/>
      <c r="D214" s="218" t="s">
        <v>157</v>
      </c>
      <c r="E214" s="41"/>
      <c r="F214" s="219" t="s">
        <v>354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157</v>
      </c>
      <c r="AU214" s="18" t="s">
        <v>82</v>
      </c>
    </row>
    <row r="215" s="2" customFormat="1">
      <c r="A215" s="39"/>
      <c r="B215" s="40"/>
      <c r="C215" s="41"/>
      <c r="D215" s="223" t="s">
        <v>159</v>
      </c>
      <c r="E215" s="41"/>
      <c r="F215" s="224" t="s">
        <v>355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159</v>
      </c>
      <c r="AU215" s="18" t="s">
        <v>82</v>
      </c>
    </row>
    <row r="216" s="13" customFormat="1">
      <c r="A216" s="13"/>
      <c r="B216" s="225"/>
      <c r="C216" s="226"/>
      <c r="D216" s="218" t="s">
        <v>161</v>
      </c>
      <c r="E216" s="227" t="s">
        <v>19</v>
      </c>
      <c r="F216" s="228" t="s">
        <v>356</v>
      </c>
      <c r="G216" s="226"/>
      <c r="H216" s="229">
        <v>258.75099999999998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161</v>
      </c>
      <c r="AU216" s="235" t="s">
        <v>82</v>
      </c>
      <c r="AV216" s="13" t="s">
        <v>82</v>
      </c>
      <c r="AW216" s="13" t="s">
        <v>33</v>
      </c>
      <c r="AX216" s="13" t="s">
        <v>80</v>
      </c>
      <c r="AY216" s="235" t="s">
        <v>148</v>
      </c>
    </row>
    <row r="217" s="2" customFormat="1" ht="24.15" customHeight="1">
      <c r="A217" s="39"/>
      <c r="B217" s="40"/>
      <c r="C217" s="205" t="s">
        <v>357</v>
      </c>
      <c r="D217" s="205" t="s">
        <v>150</v>
      </c>
      <c r="E217" s="206" t="s">
        <v>358</v>
      </c>
      <c r="F217" s="207" t="s">
        <v>359</v>
      </c>
      <c r="G217" s="208" t="s">
        <v>174</v>
      </c>
      <c r="H217" s="209">
        <v>669.82600000000002</v>
      </c>
      <c r="I217" s="210"/>
      <c r="J217" s="211">
        <f>ROUND(I217*H217,2)</f>
        <v>0</v>
      </c>
      <c r="K217" s="207" t="s">
        <v>154</v>
      </c>
      <c r="L217" s="45"/>
      <c r="M217" s="212" t="s">
        <v>19</v>
      </c>
      <c r="N217" s="213" t="s">
        <v>43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0.0014</v>
      </c>
      <c r="T217" s="215">
        <f>S217*H217</f>
        <v>0.93775640000000005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261</v>
      </c>
      <c r="AT217" s="216" t="s">
        <v>150</v>
      </c>
      <c r="AU217" s="216" t="s">
        <v>82</v>
      </c>
      <c r="AY217" s="18" t="s">
        <v>148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80</v>
      </c>
      <c r="BK217" s="217">
        <f>ROUND(I217*H217,2)</f>
        <v>0</v>
      </c>
      <c r="BL217" s="18" t="s">
        <v>261</v>
      </c>
      <c r="BM217" s="216" t="s">
        <v>360</v>
      </c>
    </row>
    <row r="218" s="2" customFormat="1">
      <c r="A218" s="39"/>
      <c r="B218" s="40"/>
      <c r="C218" s="41"/>
      <c r="D218" s="218" t="s">
        <v>157</v>
      </c>
      <c r="E218" s="41"/>
      <c r="F218" s="219" t="s">
        <v>361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157</v>
      </c>
      <c r="AU218" s="18" t="s">
        <v>82</v>
      </c>
    </row>
    <row r="219" s="2" customFormat="1">
      <c r="A219" s="39"/>
      <c r="B219" s="40"/>
      <c r="C219" s="41"/>
      <c r="D219" s="223" t="s">
        <v>159</v>
      </c>
      <c r="E219" s="41"/>
      <c r="F219" s="224" t="s">
        <v>362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159</v>
      </c>
      <c r="AU219" s="18" t="s">
        <v>82</v>
      </c>
    </row>
    <row r="220" s="13" customFormat="1">
      <c r="A220" s="13"/>
      <c r="B220" s="225"/>
      <c r="C220" s="226"/>
      <c r="D220" s="218" t="s">
        <v>161</v>
      </c>
      <c r="E220" s="227" t="s">
        <v>19</v>
      </c>
      <c r="F220" s="228" t="s">
        <v>363</v>
      </c>
      <c r="G220" s="226"/>
      <c r="H220" s="229">
        <v>540.87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161</v>
      </c>
      <c r="AU220" s="235" t="s">
        <v>82</v>
      </c>
      <c r="AV220" s="13" t="s">
        <v>82</v>
      </c>
      <c r="AW220" s="13" t="s">
        <v>33</v>
      </c>
      <c r="AX220" s="13" t="s">
        <v>72</v>
      </c>
      <c r="AY220" s="235" t="s">
        <v>148</v>
      </c>
    </row>
    <row r="221" s="13" customFormat="1">
      <c r="A221" s="13"/>
      <c r="B221" s="225"/>
      <c r="C221" s="226"/>
      <c r="D221" s="218" t="s">
        <v>161</v>
      </c>
      <c r="E221" s="227" t="s">
        <v>19</v>
      </c>
      <c r="F221" s="228" t="s">
        <v>364</v>
      </c>
      <c r="G221" s="226"/>
      <c r="H221" s="229">
        <v>128.95599999999999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161</v>
      </c>
      <c r="AU221" s="235" t="s">
        <v>82</v>
      </c>
      <c r="AV221" s="13" t="s">
        <v>82</v>
      </c>
      <c r="AW221" s="13" t="s">
        <v>33</v>
      </c>
      <c r="AX221" s="13" t="s">
        <v>72</v>
      </c>
      <c r="AY221" s="235" t="s">
        <v>148</v>
      </c>
    </row>
    <row r="222" s="14" customFormat="1">
      <c r="A222" s="14"/>
      <c r="B222" s="236"/>
      <c r="C222" s="237"/>
      <c r="D222" s="218" t="s">
        <v>161</v>
      </c>
      <c r="E222" s="238" t="s">
        <v>19</v>
      </c>
      <c r="F222" s="239" t="s">
        <v>254</v>
      </c>
      <c r="G222" s="237"/>
      <c r="H222" s="240">
        <v>669.82600000000002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161</v>
      </c>
      <c r="AU222" s="246" t="s">
        <v>82</v>
      </c>
      <c r="AV222" s="14" t="s">
        <v>155</v>
      </c>
      <c r="AW222" s="14" t="s">
        <v>33</v>
      </c>
      <c r="AX222" s="14" t="s">
        <v>80</v>
      </c>
      <c r="AY222" s="246" t="s">
        <v>148</v>
      </c>
    </row>
    <row r="223" s="2" customFormat="1" ht="37.8" customHeight="1">
      <c r="A223" s="39"/>
      <c r="B223" s="40"/>
      <c r="C223" s="205" t="s">
        <v>365</v>
      </c>
      <c r="D223" s="205" t="s">
        <v>150</v>
      </c>
      <c r="E223" s="206" t="s">
        <v>366</v>
      </c>
      <c r="F223" s="207" t="s">
        <v>367</v>
      </c>
      <c r="G223" s="208" t="s">
        <v>174</v>
      </c>
      <c r="H223" s="209">
        <v>477.60000000000002</v>
      </c>
      <c r="I223" s="210"/>
      <c r="J223" s="211">
        <f>ROUND(I223*H223,2)</f>
        <v>0</v>
      </c>
      <c r="K223" s="207" t="s">
        <v>154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0.024</v>
      </c>
      <c r="T223" s="215">
        <f>S223*H223</f>
        <v>11.462400000000001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261</v>
      </c>
      <c r="AT223" s="216" t="s">
        <v>150</v>
      </c>
      <c r="AU223" s="216" t="s">
        <v>82</v>
      </c>
      <c r="AY223" s="18" t="s">
        <v>148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261</v>
      </c>
      <c r="BM223" s="216" t="s">
        <v>368</v>
      </c>
    </row>
    <row r="224" s="2" customFormat="1">
      <c r="A224" s="39"/>
      <c r="B224" s="40"/>
      <c r="C224" s="41"/>
      <c r="D224" s="218" t="s">
        <v>157</v>
      </c>
      <c r="E224" s="41"/>
      <c r="F224" s="219" t="s">
        <v>369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157</v>
      </c>
      <c r="AU224" s="18" t="s">
        <v>82</v>
      </c>
    </row>
    <row r="225" s="2" customFormat="1">
      <c r="A225" s="39"/>
      <c r="B225" s="40"/>
      <c r="C225" s="41"/>
      <c r="D225" s="223" t="s">
        <v>159</v>
      </c>
      <c r="E225" s="41"/>
      <c r="F225" s="224" t="s">
        <v>370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159</v>
      </c>
      <c r="AU225" s="18" t="s">
        <v>82</v>
      </c>
    </row>
    <row r="226" s="13" customFormat="1">
      <c r="A226" s="13"/>
      <c r="B226" s="225"/>
      <c r="C226" s="226"/>
      <c r="D226" s="218" t="s">
        <v>161</v>
      </c>
      <c r="E226" s="227" t="s">
        <v>19</v>
      </c>
      <c r="F226" s="228" t="s">
        <v>371</v>
      </c>
      <c r="G226" s="226"/>
      <c r="H226" s="229">
        <v>301.18000000000001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161</v>
      </c>
      <c r="AU226" s="235" t="s">
        <v>82</v>
      </c>
      <c r="AV226" s="13" t="s">
        <v>82</v>
      </c>
      <c r="AW226" s="13" t="s">
        <v>33</v>
      </c>
      <c r="AX226" s="13" t="s">
        <v>72</v>
      </c>
      <c r="AY226" s="235" t="s">
        <v>148</v>
      </c>
    </row>
    <row r="227" s="13" customFormat="1">
      <c r="A227" s="13"/>
      <c r="B227" s="225"/>
      <c r="C227" s="226"/>
      <c r="D227" s="218" t="s">
        <v>161</v>
      </c>
      <c r="E227" s="227" t="s">
        <v>19</v>
      </c>
      <c r="F227" s="228" t="s">
        <v>347</v>
      </c>
      <c r="G227" s="226"/>
      <c r="H227" s="229">
        <v>176.41999999999999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161</v>
      </c>
      <c r="AU227" s="235" t="s">
        <v>82</v>
      </c>
      <c r="AV227" s="13" t="s">
        <v>82</v>
      </c>
      <c r="AW227" s="13" t="s">
        <v>33</v>
      </c>
      <c r="AX227" s="13" t="s">
        <v>72</v>
      </c>
      <c r="AY227" s="235" t="s">
        <v>148</v>
      </c>
    </row>
    <row r="228" s="14" customFormat="1">
      <c r="A228" s="14"/>
      <c r="B228" s="236"/>
      <c r="C228" s="237"/>
      <c r="D228" s="218" t="s">
        <v>161</v>
      </c>
      <c r="E228" s="238" t="s">
        <v>19</v>
      </c>
      <c r="F228" s="239" t="s">
        <v>254</v>
      </c>
      <c r="G228" s="237"/>
      <c r="H228" s="240">
        <v>477.60000000000002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161</v>
      </c>
      <c r="AU228" s="246" t="s">
        <v>82</v>
      </c>
      <c r="AV228" s="14" t="s">
        <v>155</v>
      </c>
      <c r="AW228" s="14" t="s">
        <v>33</v>
      </c>
      <c r="AX228" s="14" t="s">
        <v>80</v>
      </c>
      <c r="AY228" s="246" t="s">
        <v>148</v>
      </c>
    </row>
    <row r="229" s="12" customFormat="1" ht="22.8" customHeight="1">
      <c r="A229" s="12"/>
      <c r="B229" s="189"/>
      <c r="C229" s="190"/>
      <c r="D229" s="191" t="s">
        <v>71</v>
      </c>
      <c r="E229" s="203" t="s">
        <v>372</v>
      </c>
      <c r="F229" s="203" t="s">
        <v>373</v>
      </c>
      <c r="G229" s="190"/>
      <c r="H229" s="190"/>
      <c r="I229" s="193"/>
      <c r="J229" s="204">
        <f>BK229</f>
        <v>0</v>
      </c>
      <c r="K229" s="190"/>
      <c r="L229" s="195"/>
      <c r="M229" s="196"/>
      <c r="N229" s="197"/>
      <c r="O229" s="197"/>
      <c r="P229" s="198">
        <f>SUM(P230:P232)</f>
        <v>0</v>
      </c>
      <c r="Q229" s="197"/>
      <c r="R229" s="198">
        <f>SUM(R230:R232)</f>
        <v>0.00034000000000000002</v>
      </c>
      <c r="S229" s="197"/>
      <c r="T229" s="199">
        <f>SUM(T230:T232)</f>
        <v>1.0845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0" t="s">
        <v>82</v>
      </c>
      <c r="AT229" s="201" t="s">
        <v>71</v>
      </c>
      <c r="AU229" s="201" t="s">
        <v>80</v>
      </c>
      <c r="AY229" s="200" t="s">
        <v>148</v>
      </c>
      <c r="BK229" s="202">
        <f>SUM(BK230:BK232)</f>
        <v>0</v>
      </c>
    </row>
    <row r="230" s="2" customFormat="1" ht="24.15" customHeight="1">
      <c r="A230" s="39"/>
      <c r="B230" s="40"/>
      <c r="C230" s="205" t="s">
        <v>374</v>
      </c>
      <c r="D230" s="205" t="s">
        <v>150</v>
      </c>
      <c r="E230" s="206" t="s">
        <v>375</v>
      </c>
      <c r="F230" s="207" t="s">
        <v>376</v>
      </c>
      <c r="G230" s="208" t="s">
        <v>377</v>
      </c>
      <c r="H230" s="209">
        <v>2</v>
      </c>
      <c r="I230" s="210"/>
      <c r="J230" s="211">
        <f>ROUND(I230*H230,2)</f>
        <v>0</v>
      </c>
      <c r="K230" s="207" t="s">
        <v>154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0.00017000000000000001</v>
      </c>
      <c r="R230" s="214">
        <f>Q230*H230</f>
        <v>0.00034000000000000002</v>
      </c>
      <c r="S230" s="214">
        <v>0.54225000000000001</v>
      </c>
      <c r="T230" s="215">
        <f>S230*H230</f>
        <v>1.0845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261</v>
      </c>
      <c r="AT230" s="216" t="s">
        <v>150</v>
      </c>
      <c r="AU230" s="216" t="s">
        <v>82</v>
      </c>
      <c r="AY230" s="18" t="s">
        <v>148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261</v>
      </c>
      <c r="BM230" s="216" t="s">
        <v>378</v>
      </c>
    </row>
    <row r="231" s="2" customFormat="1">
      <c r="A231" s="39"/>
      <c r="B231" s="40"/>
      <c r="C231" s="41"/>
      <c r="D231" s="218" t="s">
        <v>157</v>
      </c>
      <c r="E231" s="41"/>
      <c r="F231" s="219" t="s">
        <v>379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157</v>
      </c>
      <c r="AU231" s="18" t="s">
        <v>82</v>
      </c>
    </row>
    <row r="232" s="2" customFormat="1">
      <c r="A232" s="39"/>
      <c r="B232" s="40"/>
      <c r="C232" s="41"/>
      <c r="D232" s="223" t="s">
        <v>159</v>
      </c>
      <c r="E232" s="41"/>
      <c r="F232" s="224" t="s">
        <v>380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159</v>
      </c>
      <c r="AU232" s="18" t="s">
        <v>82</v>
      </c>
    </row>
    <row r="233" s="12" customFormat="1" ht="22.8" customHeight="1">
      <c r="A233" s="12"/>
      <c r="B233" s="189"/>
      <c r="C233" s="190"/>
      <c r="D233" s="191" t="s">
        <v>71</v>
      </c>
      <c r="E233" s="203" t="s">
        <v>381</v>
      </c>
      <c r="F233" s="203" t="s">
        <v>382</v>
      </c>
      <c r="G233" s="190"/>
      <c r="H233" s="190"/>
      <c r="I233" s="193"/>
      <c r="J233" s="204">
        <f>BK233</f>
        <v>0</v>
      </c>
      <c r="K233" s="190"/>
      <c r="L233" s="195"/>
      <c r="M233" s="196"/>
      <c r="N233" s="197"/>
      <c r="O233" s="197"/>
      <c r="P233" s="198">
        <f>SUM(P234:P243)</f>
        <v>0</v>
      </c>
      <c r="Q233" s="197"/>
      <c r="R233" s="198">
        <f>SUM(R234:R243)</f>
        <v>1.0000000000000001E-05</v>
      </c>
      <c r="S233" s="197"/>
      <c r="T233" s="199">
        <f>SUM(T234:T243)</f>
        <v>1.3820399999999999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0" t="s">
        <v>82</v>
      </c>
      <c r="AT233" s="201" t="s">
        <v>71</v>
      </c>
      <c r="AU233" s="201" t="s">
        <v>80</v>
      </c>
      <c r="AY233" s="200" t="s">
        <v>148</v>
      </c>
      <c r="BK233" s="202">
        <f>SUM(BK234:BK243)</f>
        <v>0</v>
      </c>
    </row>
    <row r="234" s="2" customFormat="1" ht="21.75" customHeight="1">
      <c r="A234" s="39"/>
      <c r="B234" s="40"/>
      <c r="C234" s="205" t="s">
        <v>383</v>
      </c>
      <c r="D234" s="205" t="s">
        <v>150</v>
      </c>
      <c r="E234" s="206" t="s">
        <v>384</v>
      </c>
      <c r="F234" s="207" t="s">
        <v>385</v>
      </c>
      <c r="G234" s="208" t="s">
        <v>220</v>
      </c>
      <c r="H234" s="209">
        <v>3</v>
      </c>
      <c r="I234" s="210"/>
      <c r="J234" s="211">
        <f>ROUND(I234*H234,2)</f>
        <v>0</v>
      </c>
      <c r="K234" s="207" t="s">
        <v>154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0.20748</v>
      </c>
      <c r="T234" s="215">
        <f>S234*H234</f>
        <v>0.62243999999999999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261</v>
      </c>
      <c r="AT234" s="216" t="s">
        <v>150</v>
      </c>
      <c r="AU234" s="216" t="s">
        <v>82</v>
      </c>
      <c r="AY234" s="18" t="s">
        <v>148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261</v>
      </c>
      <c r="BM234" s="216" t="s">
        <v>386</v>
      </c>
    </row>
    <row r="235" s="2" customFormat="1">
      <c r="A235" s="39"/>
      <c r="B235" s="40"/>
      <c r="C235" s="41"/>
      <c r="D235" s="218" t="s">
        <v>157</v>
      </c>
      <c r="E235" s="41"/>
      <c r="F235" s="219" t="s">
        <v>387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157</v>
      </c>
      <c r="AU235" s="18" t="s">
        <v>82</v>
      </c>
    </row>
    <row r="236" s="2" customFormat="1">
      <c r="A236" s="39"/>
      <c r="B236" s="40"/>
      <c r="C236" s="41"/>
      <c r="D236" s="223" t="s">
        <v>159</v>
      </c>
      <c r="E236" s="41"/>
      <c r="F236" s="224" t="s">
        <v>388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159</v>
      </c>
      <c r="AU236" s="18" t="s">
        <v>82</v>
      </c>
    </row>
    <row r="237" s="2" customFormat="1" ht="24.15" customHeight="1">
      <c r="A237" s="39"/>
      <c r="B237" s="40"/>
      <c r="C237" s="205" t="s">
        <v>389</v>
      </c>
      <c r="D237" s="205" t="s">
        <v>150</v>
      </c>
      <c r="E237" s="206" t="s">
        <v>390</v>
      </c>
      <c r="F237" s="207" t="s">
        <v>391</v>
      </c>
      <c r="G237" s="208" t="s">
        <v>377</v>
      </c>
      <c r="H237" s="209">
        <v>1</v>
      </c>
      <c r="I237" s="210"/>
      <c r="J237" s="211">
        <f>ROUND(I237*H237,2)</f>
        <v>0</v>
      </c>
      <c r="K237" s="207" t="s">
        <v>154</v>
      </c>
      <c r="L237" s="45"/>
      <c r="M237" s="212" t="s">
        <v>19</v>
      </c>
      <c r="N237" s="213" t="s">
        <v>43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0.72760000000000002</v>
      </c>
      <c r="T237" s="215">
        <f>S237*H237</f>
        <v>0.72760000000000002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261</v>
      </c>
      <c r="AT237" s="216" t="s">
        <v>150</v>
      </c>
      <c r="AU237" s="216" t="s">
        <v>82</v>
      </c>
      <c r="AY237" s="18" t="s">
        <v>148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261</v>
      </c>
      <c r="BM237" s="216" t="s">
        <v>392</v>
      </c>
    </row>
    <row r="238" s="2" customFormat="1">
      <c r="A238" s="39"/>
      <c r="B238" s="40"/>
      <c r="C238" s="41"/>
      <c r="D238" s="218" t="s">
        <v>157</v>
      </c>
      <c r="E238" s="41"/>
      <c r="F238" s="219" t="s">
        <v>393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157</v>
      </c>
      <c r="AU238" s="18" t="s">
        <v>82</v>
      </c>
    </row>
    <row r="239" s="2" customFormat="1">
      <c r="A239" s="39"/>
      <c r="B239" s="40"/>
      <c r="C239" s="41"/>
      <c r="D239" s="223" t="s">
        <v>159</v>
      </c>
      <c r="E239" s="41"/>
      <c r="F239" s="224" t="s">
        <v>394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159</v>
      </c>
      <c r="AU239" s="18" t="s">
        <v>82</v>
      </c>
    </row>
    <row r="240" s="2" customFormat="1" ht="16.5" customHeight="1">
      <c r="A240" s="39"/>
      <c r="B240" s="40"/>
      <c r="C240" s="205" t="s">
        <v>395</v>
      </c>
      <c r="D240" s="205" t="s">
        <v>150</v>
      </c>
      <c r="E240" s="206" t="s">
        <v>396</v>
      </c>
      <c r="F240" s="207" t="s">
        <v>397</v>
      </c>
      <c r="G240" s="208" t="s">
        <v>377</v>
      </c>
      <c r="H240" s="209">
        <v>1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1.0000000000000001E-05</v>
      </c>
      <c r="R240" s="214">
        <f>Q240*H240</f>
        <v>1.0000000000000001E-05</v>
      </c>
      <c r="S240" s="214">
        <v>0.028000000000000001</v>
      </c>
      <c r="T240" s="215">
        <f>S240*H240</f>
        <v>0.028000000000000001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261</v>
      </c>
      <c r="AT240" s="216" t="s">
        <v>150</v>
      </c>
      <c r="AU240" s="216" t="s">
        <v>82</v>
      </c>
      <c r="AY240" s="18" t="s">
        <v>148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261</v>
      </c>
      <c r="BM240" s="216" t="s">
        <v>398</v>
      </c>
    </row>
    <row r="241" s="2" customFormat="1">
      <c r="A241" s="39"/>
      <c r="B241" s="40"/>
      <c r="C241" s="41"/>
      <c r="D241" s="218" t="s">
        <v>157</v>
      </c>
      <c r="E241" s="41"/>
      <c r="F241" s="219" t="s">
        <v>397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157</v>
      </c>
      <c r="AU241" s="18" t="s">
        <v>82</v>
      </c>
    </row>
    <row r="242" s="2" customFormat="1" ht="16.5" customHeight="1">
      <c r="A242" s="39"/>
      <c r="B242" s="40"/>
      <c r="C242" s="205" t="s">
        <v>399</v>
      </c>
      <c r="D242" s="205" t="s">
        <v>150</v>
      </c>
      <c r="E242" s="206" t="s">
        <v>400</v>
      </c>
      <c r="F242" s="207" t="s">
        <v>401</v>
      </c>
      <c r="G242" s="208" t="s">
        <v>402</v>
      </c>
      <c r="H242" s="209">
        <v>1</v>
      </c>
      <c r="I242" s="210"/>
      <c r="J242" s="211">
        <f>ROUND(I242*H242,2)</f>
        <v>0</v>
      </c>
      <c r="K242" s="207" t="s">
        <v>19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0.0040000000000000001</v>
      </c>
      <c r="T242" s="215">
        <f>S242*H242</f>
        <v>0.0040000000000000001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261</v>
      </c>
      <c r="AT242" s="216" t="s">
        <v>150</v>
      </c>
      <c r="AU242" s="216" t="s">
        <v>82</v>
      </c>
      <c r="AY242" s="18" t="s">
        <v>148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261</v>
      </c>
      <c r="BM242" s="216" t="s">
        <v>403</v>
      </c>
    </row>
    <row r="243" s="2" customFormat="1">
      <c r="A243" s="39"/>
      <c r="B243" s="40"/>
      <c r="C243" s="41"/>
      <c r="D243" s="218" t="s">
        <v>157</v>
      </c>
      <c r="E243" s="41"/>
      <c r="F243" s="219" t="s">
        <v>401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157</v>
      </c>
      <c r="AU243" s="18" t="s">
        <v>82</v>
      </c>
    </row>
    <row r="244" s="12" customFormat="1" ht="22.8" customHeight="1">
      <c r="A244" s="12"/>
      <c r="B244" s="189"/>
      <c r="C244" s="190"/>
      <c r="D244" s="191" t="s">
        <v>71</v>
      </c>
      <c r="E244" s="203" t="s">
        <v>404</v>
      </c>
      <c r="F244" s="203" t="s">
        <v>405</v>
      </c>
      <c r="G244" s="190"/>
      <c r="H244" s="190"/>
      <c r="I244" s="193"/>
      <c r="J244" s="204">
        <f>BK244</f>
        <v>0</v>
      </c>
      <c r="K244" s="190"/>
      <c r="L244" s="195"/>
      <c r="M244" s="196"/>
      <c r="N244" s="197"/>
      <c r="O244" s="197"/>
      <c r="P244" s="198">
        <f>SUM(P245:P248)</f>
        <v>0</v>
      </c>
      <c r="Q244" s="197"/>
      <c r="R244" s="198">
        <f>SUM(R245:R248)</f>
        <v>0.0054000000000000003</v>
      </c>
      <c r="S244" s="197"/>
      <c r="T244" s="199">
        <f>SUM(T245:T248)</f>
        <v>0.51480000000000004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0" t="s">
        <v>82</v>
      </c>
      <c r="AT244" s="201" t="s">
        <v>71</v>
      </c>
      <c r="AU244" s="201" t="s">
        <v>80</v>
      </c>
      <c r="AY244" s="200" t="s">
        <v>148</v>
      </c>
      <c r="BK244" s="202">
        <f>SUM(BK245:BK248)</f>
        <v>0</v>
      </c>
    </row>
    <row r="245" s="2" customFormat="1" ht="21.75" customHeight="1">
      <c r="A245" s="39"/>
      <c r="B245" s="40"/>
      <c r="C245" s="205" t="s">
        <v>406</v>
      </c>
      <c r="D245" s="205" t="s">
        <v>150</v>
      </c>
      <c r="E245" s="206" t="s">
        <v>407</v>
      </c>
      <c r="F245" s="207" t="s">
        <v>408</v>
      </c>
      <c r="G245" s="208" t="s">
        <v>220</v>
      </c>
      <c r="H245" s="209">
        <v>60</v>
      </c>
      <c r="I245" s="210"/>
      <c r="J245" s="211">
        <f>ROUND(I245*H245,2)</f>
        <v>0</v>
      </c>
      <c r="K245" s="207" t="s">
        <v>154</v>
      </c>
      <c r="L245" s="45"/>
      <c r="M245" s="212" t="s">
        <v>19</v>
      </c>
      <c r="N245" s="213" t="s">
        <v>43</v>
      </c>
      <c r="O245" s="85"/>
      <c r="P245" s="214">
        <f>O245*H245</f>
        <v>0</v>
      </c>
      <c r="Q245" s="214">
        <v>9.0000000000000006E-05</v>
      </c>
      <c r="R245" s="214">
        <f>Q245*H245</f>
        <v>0.0054000000000000003</v>
      </c>
      <c r="S245" s="214">
        <v>0.0085800000000000008</v>
      </c>
      <c r="T245" s="215">
        <f>S245*H245</f>
        <v>0.51480000000000004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261</v>
      </c>
      <c r="AT245" s="216" t="s">
        <v>150</v>
      </c>
      <c r="AU245" s="216" t="s">
        <v>82</v>
      </c>
      <c r="AY245" s="18" t="s">
        <v>148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80</v>
      </c>
      <c r="BK245" s="217">
        <f>ROUND(I245*H245,2)</f>
        <v>0</v>
      </c>
      <c r="BL245" s="18" t="s">
        <v>261</v>
      </c>
      <c r="BM245" s="216" t="s">
        <v>409</v>
      </c>
    </row>
    <row r="246" s="2" customFormat="1">
      <c r="A246" s="39"/>
      <c r="B246" s="40"/>
      <c r="C246" s="41"/>
      <c r="D246" s="218" t="s">
        <v>157</v>
      </c>
      <c r="E246" s="41"/>
      <c r="F246" s="219" t="s">
        <v>410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157</v>
      </c>
      <c r="AU246" s="18" t="s">
        <v>82</v>
      </c>
    </row>
    <row r="247" s="2" customFormat="1">
      <c r="A247" s="39"/>
      <c r="B247" s="40"/>
      <c r="C247" s="41"/>
      <c r="D247" s="223" t="s">
        <v>159</v>
      </c>
      <c r="E247" s="41"/>
      <c r="F247" s="224" t="s">
        <v>411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159</v>
      </c>
      <c r="AU247" s="18" t="s">
        <v>82</v>
      </c>
    </row>
    <row r="248" s="2" customFormat="1">
      <c r="A248" s="39"/>
      <c r="B248" s="40"/>
      <c r="C248" s="41"/>
      <c r="D248" s="218" t="s">
        <v>300</v>
      </c>
      <c r="E248" s="41"/>
      <c r="F248" s="247" t="s">
        <v>412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300</v>
      </c>
      <c r="AU248" s="18" t="s">
        <v>82</v>
      </c>
    </row>
    <row r="249" s="12" customFormat="1" ht="22.8" customHeight="1">
      <c r="A249" s="12"/>
      <c r="B249" s="189"/>
      <c r="C249" s="190"/>
      <c r="D249" s="191" t="s">
        <v>71</v>
      </c>
      <c r="E249" s="203" t="s">
        <v>413</v>
      </c>
      <c r="F249" s="203" t="s">
        <v>414</v>
      </c>
      <c r="G249" s="190"/>
      <c r="H249" s="190"/>
      <c r="I249" s="193"/>
      <c r="J249" s="204">
        <f>BK249</f>
        <v>0</v>
      </c>
      <c r="K249" s="190"/>
      <c r="L249" s="195"/>
      <c r="M249" s="196"/>
      <c r="N249" s="197"/>
      <c r="O249" s="197"/>
      <c r="P249" s="198">
        <f>SUM(P250:P253)</f>
        <v>0</v>
      </c>
      <c r="Q249" s="197"/>
      <c r="R249" s="198">
        <f>SUM(R250:R253)</f>
        <v>0</v>
      </c>
      <c r="S249" s="197"/>
      <c r="T249" s="199">
        <f>SUM(T250:T253)</f>
        <v>0.010400000000000001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0" t="s">
        <v>82</v>
      </c>
      <c r="AT249" s="201" t="s">
        <v>71</v>
      </c>
      <c r="AU249" s="201" t="s">
        <v>80</v>
      </c>
      <c r="AY249" s="200" t="s">
        <v>148</v>
      </c>
      <c r="BK249" s="202">
        <f>SUM(BK250:BK253)</f>
        <v>0</v>
      </c>
    </row>
    <row r="250" s="2" customFormat="1" ht="33" customHeight="1">
      <c r="A250" s="39"/>
      <c r="B250" s="40"/>
      <c r="C250" s="205" t="s">
        <v>415</v>
      </c>
      <c r="D250" s="205" t="s">
        <v>150</v>
      </c>
      <c r="E250" s="206" t="s">
        <v>416</v>
      </c>
      <c r="F250" s="207" t="s">
        <v>417</v>
      </c>
      <c r="G250" s="208" t="s">
        <v>377</v>
      </c>
      <c r="H250" s="209">
        <v>13</v>
      </c>
      <c r="I250" s="210"/>
      <c r="J250" s="211">
        <f>ROUND(I250*H250,2)</f>
        <v>0</v>
      </c>
      <c r="K250" s="207" t="s">
        <v>154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0.00080000000000000004</v>
      </c>
      <c r="T250" s="215">
        <f>S250*H250</f>
        <v>0.010400000000000001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261</v>
      </c>
      <c r="AT250" s="216" t="s">
        <v>150</v>
      </c>
      <c r="AU250" s="216" t="s">
        <v>82</v>
      </c>
      <c r="AY250" s="18" t="s">
        <v>148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261</v>
      </c>
      <c r="BM250" s="216" t="s">
        <v>418</v>
      </c>
    </row>
    <row r="251" s="2" customFormat="1">
      <c r="A251" s="39"/>
      <c r="B251" s="40"/>
      <c r="C251" s="41"/>
      <c r="D251" s="218" t="s">
        <v>157</v>
      </c>
      <c r="E251" s="41"/>
      <c r="F251" s="219" t="s">
        <v>419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157</v>
      </c>
      <c r="AU251" s="18" t="s">
        <v>82</v>
      </c>
    </row>
    <row r="252" s="2" customFormat="1">
      <c r="A252" s="39"/>
      <c r="B252" s="40"/>
      <c r="C252" s="41"/>
      <c r="D252" s="223" t="s">
        <v>159</v>
      </c>
      <c r="E252" s="41"/>
      <c r="F252" s="224" t="s">
        <v>420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159</v>
      </c>
      <c r="AU252" s="18" t="s">
        <v>82</v>
      </c>
    </row>
    <row r="253" s="13" customFormat="1">
      <c r="A253" s="13"/>
      <c r="B253" s="225"/>
      <c r="C253" s="226"/>
      <c r="D253" s="218" t="s">
        <v>161</v>
      </c>
      <c r="E253" s="227" t="s">
        <v>19</v>
      </c>
      <c r="F253" s="228" t="s">
        <v>421</v>
      </c>
      <c r="G253" s="226"/>
      <c r="H253" s="229">
        <v>13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161</v>
      </c>
      <c r="AU253" s="235" t="s">
        <v>82</v>
      </c>
      <c r="AV253" s="13" t="s">
        <v>82</v>
      </c>
      <c r="AW253" s="13" t="s">
        <v>33</v>
      </c>
      <c r="AX253" s="13" t="s">
        <v>80</v>
      </c>
      <c r="AY253" s="235" t="s">
        <v>148</v>
      </c>
    </row>
    <row r="254" s="12" customFormat="1" ht="22.8" customHeight="1">
      <c r="A254" s="12"/>
      <c r="B254" s="189"/>
      <c r="C254" s="190"/>
      <c r="D254" s="191" t="s">
        <v>71</v>
      </c>
      <c r="E254" s="203" t="s">
        <v>422</v>
      </c>
      <c r="F254" s="203" t="s">
        <v>423</v>
      </c>
      <c r="G254" s="190"/>
      <c r="H254" s="190"/>
      <c r="I254" s="193"/>
      <c r="J254" s="204">
        <f>BK254</f>
        <v>0</v>
      </c>
      <c r="K254" s="190"/>
      <c r="L254" s="195"/>
      <c r="M254" s="196"/>
      <c r="N254" s="197"/>
      <c r="O254" s="197"/>
      <c r="P254" s="198">
        <f>SUM(P255:P266)</f>
        <v>0</v>
      </c>
      <c r="Q254" s="197"/>
      <c r="R254" s="198">
        <f>SUM(R255:R266)</f>
        <v>0</v>
      </c>
      <c r="S254" s="197"/>
      <c r="T254" s="199">
        <f>SUM(T255:T266)</f>
        <v>4.7379999999999995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0" t="s">
        <v>82</v>
      </c>
      <c r="AT254" s="201" t="s">
        <v>71</v>
      </c>
      <c r="AU254" s="201" t="s">
        <v>80</v>
      </c>
      <c r="AY254" s="200" t="s">
        <v>148</v>
      </c>
      <c r="BK254" s="202">
        <f>SUM(BK255:BK266)</f>
        <v>0</v>
      </c>
    </row>
    <row r="255" s="2" customFormat="1" ht="24.15" customHeight="1">
      <c r="A255" s="39"/>
      <c r="B255" s="40"/>
      <c r="C255" s="205" t="s">
        <v>424</v>
      </c>
      <c r="D255" s="205" t="s">
        <v>150</v>
      </c>
      <c r="E255" s="206" t="s">
        <v>425</v>
      </c>
      <c r="F255" s="207" t="s">
        <v>426</v>
      </c>
      <c r="G255" s="208" t="s">
        <v>220</v>
      </c>
      <c r="H255" s="209">
        <v>40</v>
      </c>
      <c r="I255" s="210"/>
      <c r="J255" s="211">
        <f>ROUND(I255*H255,2)</f>
        <v>0</v>
      </c>
      <c r="K255" s="207" t="s">
        <v>154</v>
      </c>
      <c r="L255" s="45"/>
      <c r="M255" s="212" t="s">
        <v>19</v>
      </c>
      <c r="N255" s="213" t="s">
        <v>43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0.019099999999999999</v>
      </c>
      <c r="T255" s="215">
        <f>S255*H255</f>
        <v>0.76400000000000001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261</v>
      </c>
      <c r="AT255" s="216" t="s">
        <v>150</v>
      </c>
      <c r="AU255" s="216" t="s">
        <v>82</v>
      </c>
      <c r="AY255" s="18" t="s">
        <v>148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80</v>
      </c>
      <c r="BK255" s="217">
        <f>ROUND(I255*H255,2)</f>
        <v>0</v>
      </c>
      <c r="BL255" s="18" t="s">
        <v>261</v>
      </c>
      <c r="BM255" s="216" t="s">
        <v>427</v>
      </c>
    </row>
    <row r="256" s="2" customFormat="1">
      <c r="A256" s="39"/>
      <c r="B256" s="40"/>
      <c r="C256" s="41"/>
      <c r="D256" s="218" t="s">
        <v>157</v>
      </c>
      <c r="E256" s="41"/>
      <c r="F256" s="219" t="s">
        <v>428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157</v>
      </c>
      <c r="AU256" s="18" t="s">
        <v>82</v>
      </c>
    </row>
    <row r="257" s="2" customFormat="1">
      <c r="A257" s="39"/>
      <c r="B257" s="40"/>
      <c r="C257" s="41"/>
      <c r="D257" s="223" t="s">
        <v>159</v>
      </c>
      <c r="E257" s="41"/>
      <c r="F257" s="224" t="s">
        <v>429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159</v>
      </c>
      <c r="AU257" s="18" t="s">
        <v>82</v>
      </c>
    </row>
    <row r="258" s="2" customFormat="1" ht="33" customHeight="1">
      <c r="A258" s="39"/>
      <c r="B258" s="40"/>
      <c r="C258" s="205" t="s">
        <v>430</v>
      </c>
      <c r="D258" s="205" t="s">
        <v>150</v>
      </c>
      <c r="E258" s="206" t="s">
        <v>431</v>
      </c>
      <c r="F258" s="207" t="s">
        <v>432</v>
      </c>
      <c r="G258" s="208" t="s">
        <v>377</v>
      </c>
      <c r="H258" s="209">
        <v>1</v>
      </c>
      <c r="I258" s="210"/>
      <c r="J258" s="211">
        <f>ROUND(I258*H258,2)</f>
        <v>0</v>
      </c>
      <c r="K258" s="207" t="s">
        <v>154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0.32000000000000001</v>
      </c>
      <c r="T258" s="215">
        <f>S258*H258</f>
        <v>0.32000000000000001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261</v>
      </c>
      <c r="AT258" s="216" t="s">
        <v>150</v>
      </c>
      <c r="AU258" s="216" t="s">
        <v>82</v>
      </c>
      <c r="AY258" s="18" t="s">
        <v>148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261</v>
      </c>
      <c r="BM258" s="216" t="s">
        <v>433</v>
      </c>
    </row>
    <row r="259" s="2" customFormat="1">
      <c r="A259" s="39"/>
      <c r="B259" s="40"/>
      <c r="C259" s="41"/>
      <c r="D259" s="218" t="s">
        <v>157</v>
      </c>
      <c r="E259" s="41"/>
      <c r="F259" s="219" t="s">
        <v>434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157</v>
      </c>
      <c r="AU259" s="18" t="s">
        <v>82</v>
      </c>
    </row>
    <row r="260" s="2" customFormat="1">
      <c r="A260" s="39"/>
      <c r="B260" s="40"/>
      <c r="C260" s="41"/>
      <c r="D260" s="223" t="s">
        <v>159</v>
      </c>
      <c r="E260" s="41"/>
      <c r="F260" s="224" t="s">
        <v>435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159</v>
      </c>
      <c r="AU260" s="18" t="s">
        <v>82</v>
      </c>
    </row>
    <row r="261" s="2" customFormat="1" ht="24.15" customHeight="1">
      <c r="A261" s="39"/>
      <c r="B261" s="40"/>
      <c r="C261" s="205" t="s">
        <v>436</v>
      </c>
      <c r="D261" s="205" t="s">
        <v>150</v>
      </c>
      <c r="E261" s="206" t="s">
        <v>437</v>
      </c>
      <c r="F261" s="207" t="s">
        <v>438</v>
      </c>
      <c r="G261" s="208" t="s">
        <v>377</v>
      </c>
      <c r="H261" s="209">
        <v>21</v>
      </c>
      <c r="I261" s="210"/>
      <c r="J261" s="211">
        <f>ROUND(I261*H261,2)</f>
        <v>0</v>
      </c>
      <c r="K261" s="207" t="s">
        <v>154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0.17399999999999999</v>
      </c>
      <c r="T261" s="215">
        <f>S261*H261</f>
        <v>3.6539999999999999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261</v>
      </c>
      <c r="AT261" s="216" t="s">
        <v>150</v>
      </c>
      <c r="AU261" s="216" t="s">
        <v>82</v>
      </c>
      <c r="AY261" s="18" t="s">
        <v>148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261</v>
      </c>
      <c r="BM261" s="216" t="s">
        <v>439</v>
      </c>
    </row>
    <row r="262" s="2" customFormat="1">
      <c r="A262" s="39"/>
      <c r="B262" s="40"/>
      <c r="C262" s="41"/>
      <c r="D262" s="218" t="s">
        <v>157</v>
      </c>
      <c r="E262" s="41"/>
      <c r="F262" s="219" t="s">
        <v>440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157</v>
      </c>
      <c r="AU262" s="18" t="s">
        <v>82</v>
      </c>
    </row>
    <row r="263" s="2" customFormat="1">
      <c r="A263" s="39"/>
      <c r="B263" s="40"/>
      <c r="C263" s="41"/>
      <c r="D263" s="223" t="s">
        <v>159</v>
      </c>
      <c r="E263" s="41"/>
      <c r="F263" s="224" t="s">
        <v>441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159</v>
      </c>
      <c r="AU263" s="18" t="s">
        <v>82</v>
      </c>
    </row>
    <row r="264" s="13" customFormat="1">
      <c r="A264" s="13"/>
      <c r="B264" s="225"/>
      <c r="C264" s="226"/>
      <c r="D264" s="218" t="s">
        <v>161</v>
      </c>
      <c r="E264" s="227" t="s">
        <v>19</v>
      </c>
      <c r="F264" s="228" t="s">
        <v>442</v>
      </c>
      <c r="G264" s="226"/>
      <c r="H264" s="229">
        <v>2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161</v>
      </c>
      <c r="AU264" s="235" t="s">
        <v>82</v>
      </c>
      <c r="AV264" s="13" t="s">
        <v>82</v>
      </c>
      <c r="AW264" s="13" t="s">
        <v>33</v>
      </c>
      <c r="AX264" s="13" t="s">
        <v>72</v>
      </c>
      <c r="AY264" s="235" t="s">
        <v>148</v>
      </c>
    </row>
    <row r="265" s="13" customFormat="1">
      <c r="A265" s="13"/>
      <c r="B265" s="225"/>
      <c r="C265" s="226"/>
      <c r="D265" s="218" t="s">
        <v>161</v>
      </c>
      <c r="E265" s="227" t="s">
        <v>19</v>
      </c>
      <c r="F265" s="228" t="s">
        <v>443</v>
      </c>
      <c r="G265" s="226"/>
      <c r="H265" s="229">
        <v>19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161</v>
      </c>
      <c r="AU265" s="235" t="s">
        <v>82</v>
      </c>
      <c r="AV265" s="13" t="s">
        <v>82</v>
      </c>
      <c r="AW265" s="13" t="s">
        <v>33</v>
      </c>
      <c r="AX265" s="13" t="s">
        <v>72</v>
      </c>
      <c r="AY265" s="235" t="s">
        <v>148</v>
      </c>
    </row>
    <row r="266" s="14" customFormat="1">
      <c r="A266" s="14"/>
      <c r="B266" s="236"/>
      <c r="C266" s="237"/>
      <c r="D266" s="218" t="s">
        <v>161</v>
      </c>
      <c r="E266" s="238" t="s">
        <v>19</v>
      </c>
      <c r="F266" s="239" t="s">
        <v>254</v>
      </c>
      <c r="G266" s="237"/>
      <c r="H266" s="240">
        <v>21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161</v>
      </c>
      <c r="AU266" s="246" t="s">
        <v>82</v>
      </c>
      <c r="AV266" s="14" t="s">
        <v>155</v>
      </c>
      <c r="AW266" s="14" t="s">
        <v>33</v>
      </c>
      <c r="AX266" s="14" t="s">
        <v>80</v>
      </c>
      <c r="AY266" s="246" t="s">
        <v>148</v>
      </c>
    </row>
    <row r="267" s="12" customFormat="1" ht="22.8" customHeight="1">
      <c r="A267" s="12"/>
      <c r="B267" s="189"/>
      <c r="C267" s="190"/>
      <c r="D267" s="191" t="s">
        <v>71</v>
      </c>
      <c r="E267" s="203" t="s">
        <v>444</v>
      </c>
      <c r="F267" s="203" t="s">
        <v>445</v>
      </c>
      <c r="G267" s="190"/>
      <c r="H267" s="190"/>
      <c r="I267" s="193"/>
      <c r="J267" s="204">
        <f>BK267</f>
        <v>0</v>
      </c>
      <c r="K267" s="190"/>
      <c r="L267" s="195"/>
      <c r="M267" s="196"/>
      <c r="N267" s="197"/>
      <c r="O267" s="197"/>
      <c r="P267" s="198">
        <f>SUM(P268:P282)</f>
        <v>0</v>
      </c>
      <c r="Q267" s="197"/>
      <c r="R267" s="198">
        <f>SUM(R268:R282)</f>
        <v>0</v>
      </c>
      <c r="S267" s="197"/>
      <c r="T267" s="199">
        <f>SUM(T268:T282)</f>
        <v>17.132234999999998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82</v>
      </c>
      <c r="AT267" s="201" t="s">
        <v>71</v>
      </c>
      <c r="AU267" s="201" t="s">
        <v>80</v>
      </c>
      <c r="AY267" s="200" t="s">
        <v>148</v>
      </c>
      <c r="BK267" s="202">
        <f>SUM(BK268:BK282)</f>
        <v>0</v>
      </c>
    </row>
    <row r="268" s="2" customFormat="1" ht="24.15" customHeight="1">
      <c r="A268" s="39"/>
      <c r="B268" s="40"/>
      <c r="C268" s="205" t="s">
        <v>446</v>
      </c>
      <c r="D268" s="205" t="s">
        <v>150</v>
      </c>
      <c r="E268" s="206" t="s">
        <v>447</v>
      </c>
      <c r="F268" s="207" t="s">
        <v>448</v>
      </c>
      <c r="G268" s="208" t="s">
        <v>220</v>
      </c>
      <c r="H268" s="209">
        <v>36.75</v>
      </c>
      <c r="I268" s="210"/>
      <c r="J268" s="211">
        <f>ROUND(I268*H268,2)</f>
        <v>0</v>
      </c>
      <c r="K268" s="207" t="s">
        <v>154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0.0080000000000000002</v>
      </c>
      <c r="T268" s="215">
        <f>S268*H268</f>
        <v>0.29399999999999998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261</v>
      </c>
      <c r="AT268" s="216" t="s">
        <v>150</v>
      </c>
      <c r="AU268" s="216" t="s">
        <v>82</v>
      </c>
      <c r="AY268" s="18" t="s">
        <v>148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80</v>
      </c>
      <c r="BK268" s="217">
        <f>ROUND(I268*H268,2)</f>
        <v>0</v>
      </c>
      <c r="BL268" s="18" t="s">
        <v>261</v>
      </c>
      <c r="BM268" s="216" t="s">
        <v>449</v>
      </c>
    </row>
    <row r="269" s="2" customFormat="1">
      <c r="A269" s="39"/>
      <c r="B269" s="40"/>
      <c r="C269" s="41"/>
      <c r="D269" s="218" t="s">
        <v>157</v>
      </c>
      <c r="E269" s="41"/>
      <c r="F269" s="219" t="s">
        <v>450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157</v>
      </c>
      <c r="AU269" s="18" t="s">
        <v>82</v>
      </c>
    </row>
    <row r="270" s="2" customFormat="1">
      <c r="A270" s="39"/>
      <c r="B270" s="40"/>
      <c r="C270" s="41"/>
      <c r="D270" s="223" t="s">
        <v>159</v>
      </c>
      <c r="E270" s="41"/>
      <c r="F270" s="224" t="s">
        <v>451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159</v>
      </c>
      <c r="AU270" s="18" t="s">
        <v>82</v>
      </c>
    </row>
    <row r="271" s="13" customFormat="1">
      <c r="A271" s="13"/>
      <c r="B271" s="225"/>
      <c r="C271" s="226"/>
      <c r="D271" s="218" t="s">
        <v>161</v>
      </c>
      <c r="E271" s="227" t="s">
        <v>19</v>
      </c>
      <c r="F271" s="228" t="s">
        <v>452</v>
      </c>
      <c r="G271" s="226"/>
      <c r="H271" s="229">
        <v>36.75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161</v>
      </c>
      <c r="AU271" s="235" t="s">
        <v>82</v>
      </c>
      <c r="AV271" s="13" t="s">
        <v>82</v>
      </c>
      <c r="AW271" s="13" t="s">
        <v>33</v>
      </c>
      <c r="AX271" s="13" t="s">
        <v>80</v>
      </c>
      <c r="AY271" s="235" t="s">
        <v>148</v>
      </c>
    </row>
    <row r="272" s="2" customFormat="1" ht="16.5" customHeight="1">
      <c r="A272" s="39"/>
      <c r="B272" s="40"/>
      <c r="C272" s="205" t="s">
        <v>453</v>
      </c>
      <c r="D272" s="205" t="s">
        <v>150</v>
      </c>
      <c r="E272" s="206" t="s">
        <v>454</v>
      </c>
      <c r="F272" s="207" t="s">
        <v>455</v>
      </c>
      <c r="G272" s="208" t="s">
        <v>174</v>
      </c>
      <c r="H272" s="209">
        <v>1122.549</v>
      </c>
      <c r="I272" s="210"/>
      <c r="J272" s="211">
        <f>ROUND(I272*H272,2)</f>
        <v>0</v>
      </c>
      <c r="K272" s="207" t="s">
        <v>154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0.014999999999999999</v>
      </c>
      <c r="T272" s="215">
        <f>S272*H272</f>
        <v>16.838234999999997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261</v>
      </c>
      <c r="AT272" s="216" t="s">
        <v>150</v>
      </c>
      <c r="AU272" s="216" t="s">
        <v>82</v>
      </c>
      <c r="AY272" s="18" t="s">
        <v>148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261</v>
      </c>
      <c r="BM272" s="216" t="s">
        <v>456</v>
      </c>
    </row>
    <row r="273" s="2" customFormat="1">
      <c r="A273" s="39"/>
      <c r="B273" s="40"/>
      <c r="C273" s="41"/>
      <c r="D273" s="218" t="s">
        <v>157</v>
      </c>
      <c r="E273" s="41"/>
      <c r="F273" s="219" t="s">
        <v>457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157</v>
      </c>
      <c r="AU273" s="18" t="s">
        <v>82</v>
      </c>
    </row>
    <row r="274" s="2" customFormat="1">
      <c r="A274" s="39"/>
      <c r="B274" s="40"/>
      <c r="C274" s="41"/>
      <c r="D274" s="223" t="s">
        <v>159</v>
      </c>
      <c r="E274" s="41"/>
      <c r="F274" s="224" t="s">
        <v>458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159</v>
      </c>
      <c r="AU274" s="18" t="s">
        <v>82</v>
      </c>
    </row>
    <row r="275" s="13" customFormat="1">
      <c r="A275" s="13"/>
      <c r="B275" s="225"/>
      <c r="C275" s="226"/>
      <c r="D275" s="218" t="s">
        <v>161</v>
      </c>
      <c r="E275" s="227" t="s">
        <v>19</v>
      </c>
      <c r="F275" s="228" t="s">
        <v>459</v>
      </c>
      <c r="G275" s="226"/>
      <c r="H275" s="229">
        <v>43.834000000000003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161</v>
      </c>
      <c r="AU275" s="235" t="s">
        <v>82</v>
      </c>
      <c r="AV275" s="13" t="s">
        <v>82</v>
      </c>
      <c r="AW275" s="13" t="s">
        <v>33</v>
      </c>
      <c r="AX275" s="13" t="s">
        <v>72</v>
      </c>
      <c r="AY275" s="235" t="s">
        <v>148</v>
      </c>
    </row>
    <row r="276" s="13" customFormat="1">
      <c r="A276" s="13"/>
      <c r="B276" s="225"/>
      <c r="C276" s="226"/>
      <c r="D276" s="218" t="s">
        <v>161</v>
      </c>
      <c r="E276" s="227" t="s">
        <v>19</v>
      </c>
      <c r="F276" s="228" t="s">
        <v>371</v>
      </c>
      <c r="G276" s="226"/>
      <c r="H276" s="229">
        <v>301.18000000000001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161</v>
      </c>
      <c r="AU276" s="235" t="s">
        <v>82</v>
      </c>
      <c r="AV276" s="13" t="s">
        <v>82</v>
      </c>
      <c r="AW276" s="13" t="s">
        <v>33</v>
      </c>
      <c r="AX276" s="13" t="s">
        <v>72</v>
      </c>
      <c r="AY276" s="235" t="s">
        <v>148</v>
      </c>
    </row>
    <row r="277" s="13" customFormat="1">
      <c r="A277" s="13"/>
      <c r="B277" s="225"/>
      <c r="C277" s="226"/>
      <c r="D277" s="218" t="s">
        <v>161</v>
      </c>
      <c r="E277" s="227" t="s">
        <v>19</v>
      </c>
      <c r="F277" s="228" t="s">
        <v>347</v>
      </c>
      <c r="G277" s="226"/>
      <c r="H277" s="229">
        <v>176.41999999999999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161</v>
      </c>
      <c r="AU277" s="235" t="s">
        <v>82</v>
      </c>
      <c r="AV277" s="13" t="s">
        <v>82</v>
      </c>
      <c r="AW277" s="13" t="s">
        <v>33</v>
      </c>
      <c r="AX277" s="13" t="s">
        <v>72</v>
      </c>
      <c r="AY277" s="235" t="s">
        <v>148</v>
      </c>
    </row>
    <row r="278" s="13" customFormat="1">
      <c r="A278" s="13"/>
      <c r="B278" s="225"/>
      <c r="C278" s="226"/>
      <c r="D278" s="218" t="s">
        <v>161</v>
      </c>
      <c r="E278" s="227" t="s">
        <v>19</v>
      </c>
      <c r="F278" s="228" t="s">
        <v>460</v>
      </c>
      <c r="G278" s="226"/>
      <c r="H278" s="229">
        <v>295.39999999999998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161</v>
      </c>
      <c r="AU278" s="235" t="s">
        <v>82</v>
      </c>
      <c r="AV278" s="13" t="s">
        <v>82</v>
      </c>
      <c r="AW278" s="13" t="s">
        <v>33</v>
      </c>
      <c r="AX278" s="13" t="s">
        <v>72</v>
      </c>
      <c r="AY278" s="235" t="s">
        <v>148</v>
      </c>
    </row>
    <row r="279" s="13" customFormat="1">
      <c r="A279" s="13"/>
      <c r="B279" s="225"/>
      <c r="C279" s="226"/>
      <c r="D279" s="218" t="s">
        <v>161</v>
      </c>
      <c r="E279" s="227" t="s">
        <v>19</v>
      </c>
      <c r="F279" s="228" t="s">
        <v>461</v>
      </c>
      <c r="G279" s="226"/>
      <c r="H279" s="229">
        <v>62.420000000000002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161</v>
      </c>
      <c r="AU279" s="235" t="s">
        <v>82</v>
      </c>
      <c r="AV279" s="13" t="s">
        <v>82</v>
      </c>
      <c r="AW279" s="13" t="s">
        <v>33</v>
      </c>
      <c r="AX279" s="13" t="s">
        <v>72</v>
      </c>
      <c r="AY279" s="235" t="s">
        <v>148</v>
      </c>
    </row>
    <row r="280" s="13" customFormat="1">
      <c r="A280" s="13"/>
      <c r="B280" s="225"/>
      <c r="C280" s="226"/>
      <c r="D280" s="218" t="s">
        <v>161</v>
      </c>
      <c r="E280" s="227" t="s">
        <v>19</v>
      </c>
      <c r="F280" s="228" t="s">
        <v>339</v>
      </c>
      <c r="G280" s="226"/>
      <c r="H280" s="229">
        <v>151.17699999999999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161</v>
      </c>
      <c r="AU280" s="235" t="s">
        <v>82</v>
      </c>
      <c r="AV280" s="13" t="s">
        <v>82</v>
      </c>
      <c r="AW280" s="13" t="s">
        <v>33</v>
      </c>
      <c r="AX280" s="13" t="s">
        <v>72</v>
      </c>
      <c r="AY280" s="235" t="s">
        <v>148</v>
      </c>
    </row>
    <row r="281" s="13" customFormat="1">
      <c r="A281" s="13"/>
      <c r="B281" s="225"/>
      <c r="C281" s="226"/>
      <c r="D281" s="218" t="s">
        <v>161</v>
      </c>
      <c r="E281" s="227" t="s">
        <v>19</v>
      </c>
      <c r="F281" s="228" t="s">
        <v>462</v>
      </c>
      <c r="G281" s="226"/>
      <c r="H281" s="229">
        <v>92.117999999999995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161</v>
      </c>
      <c r="AU281" s="235" t="s">
        <v>82</v>
      </c>
      <c r="AV281" s="13" t="s">
        <v>82</v>
      </c>
      <c r="AW281" s="13" t="s">
        <v>33</v>
      </c>
      <c r="AX281" s="13" t="s">
        <v>72</v>
      </c>
      <c r="AY281" s="235" t="s">
        <v>148</v>
      </c>
    </row>
    <row r="282" s="14" customFormat="1">
      <c r="A282" s="14"/>
      <c r="B282" s="236"/>
      <c r="C282" s="237"/>
      <c r="D282" s="218" t="s">
        <v>161</v>
      </c>
      <c r="E282" s="238" t="s">
        <v>19</v>
      </c>
      <c r="F282" s="239" t="s">
        <v>254</v>
      </c>
      <c r="G282" s="237"/>
      <c r="H282" s="240">
        <v>1122.5489999999998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161</v>
      </c>
      <c r="AU282" s="246" t="s">
        <v>82</v>
      </c>
      <c r="AV282" s="14" t="s">
        <v>155</v>
      </c>
      <c r="AW282" s="14" t="s">
        <v>33</v>
      </c>
      <c r="AX282" s="14" t="s">
        <v>80</v>
      </c>
      <c r="AY282" s="246" t="s">
        <v>148</v>
      </c>
    </row>
    <row r="283" s="12" customFormat="1" ht="22.8" customHeight="1">
      <c r="A283" s="12"/>
      <c r="B283" s="189"/>
      <c r="C283" s="190"/>
      <c r="D283" s="191" t="s">
        <v>71</v>
      </c>
      <c r="E283" s="203" t="s">
        <v>463</v>
      </c>
      <c r="F283" s="203" t="s">
        <v>464</v>
      </c>
      <c r="G283" s="190"/>
      <c r="H283" s="190"/>
      <c r="I283" s="193"/>
      <c r="J283" s="204">
        <f>BK283</f>
        <v>0</v>
      </c>
      <c r="K283" s="190"/>
      <c r="L283" s="195"/>
      <c r="M283" s="196"/>
      <c r="N283" s="197"/>
      <c r="O283" s="197"/>
      <c r="P283" s="198">
        <f>SUM(P284:P289)</f>
        <v>0</v>
      </c>
      <c r="Q283" s="197"/>
      <c r="R283" s="198">
        <f>SUM(R284:R289)</f>
        <v>0</v>
      </c>
      <c r="S283" s="197"/>
      <c r="T283" s="199">
        <f>SUM(T284:T289)</f>
        <v>34.961400000000005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0" t="s">
        <v>82</v>
      </c>
      <c r="AT283" s="201" t="s">
        <v>71</v>
      </c>
      <c r="AU283" s="201" t="s">
        <v>80</v>
      </c>
      <c r="AY283" s="200" t="s">
        <v>148</v>
      </c>
      <c r="BK283" s="202">
        <f>SUM(BK284:BK289)</f>
        <v>0</v>
      </c>
    </row>
    <row r="284" s="2" customFormat="1" ht="24.15" customHeight="1">
      <c r="A284" s="39"/>
      <c r="B284" s="40"/>
      <c r="C284" s="205" t="s">
        <v>465</v>
      </c>
      <c r="D284" s="205" t="s">
        <v>150</v>
      </c>
      <c r="E284" s="206" t="s">
        <v>466</v>
      </c>
      <c r="F284" s="207" t="s">
        <v>467</v>
      </c>
      <c r="G284" s="208" t="s">
        <v>220</v>
      </c>
      <c r="H284" s="209">
        <v>582.69000000000005</v>
      </c>
      <c r="I284" s="210"/>
      <c r="J284" s="211">
        <f>ROUND(I284*H284,2)</f>
        <v>0</v>
      </c>
      <c r="K284" s="207" t="s">
        <v>19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0.059999999999999998</v>
      </c>
      <c r="T284" s="215">
        <f>S284*H284</f>
        <v>34.961400000000005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261</v>
      </c>
      <c r="AT284" s="216" t="s">
        <v>150</v>
      </c>
      <c r="AU284" s="216" t="s">
        <v>82</v>
      </c>
      <c r="AY284" s="18" t="s">
        <v>148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261</v>
      </c>
      <c r="BM284" s="216" t="s">
        <v>468</v>
      </c>
    </row>
    <row r="285" s="2" customFormat="1">
      <c r="A285" s="39"/>
      <c r="B285" s="40"/>
      <c r="C285" s="41"/>
      <c r="D285" s="218" t="s">
        <v>157</v>
      </c>
      <c r="E285" s="41"/>
      <c r="F285" s="219" t="s">
        <v>469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157</v>
      </c>
      <c r="AU285" s="18" t="s">
        <v>82</v>
      </c>
    </row>
    <row r="286" s="13" customFormat="1">
      <c r="A286" s="13"/>
      <c r="B286" s="225"/>
      <c r="C286" s="226"/>
      <c r="D286" s="218" t="s">
        <v>161</v>
      </c>
      <c r="E286" s="227" t="s">
        <v>19</v>
      </c>
      <c r="F286" s="228" t="s">
        <v>470</v>
      </c>
      <c r="G286" s="226"/>
      <c r="H286" s="229">
        <v>374.17000000000002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161</v>
      </c>
      <c r="AU286" s="235" t="s">
        <v>82</v>
      </c>
      <c r="AV286" s="13" t="s">
        <v>82</v>
      </c>
      <c r="AW286" s="13" t="s">
        <v>33</v>
      </c>
      <c r="AX286" s="13" t="s">
        <v>72</v>
      </c>
      <c r="AY286" s="235" t="s">
        <v>148</v>
      </c>
    </row>
    <row r="287" s="13" customFormat="1">
      <c r="A287" s="13"/>
      <c r="B287" s="225"/>
      <c r="C287" s="226"/>
      <c r="D287" s="218" t="s">
        <v>161</v>
      </c>
      <c r="E287" s="227" t="s">
        <v>19</v>
      </c>
      <c r="F287" s="228" t="s">
        <v>471</v>
      </c>
      <c r="G287" s="226"/>
      <c r="H287" s="229">
        <v>163.41999999999999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161</v>
      </c>
      <c r="AU287" s="235" t="s">
        <v>82</v>
      </c>
      <c r="AV287" s="13" t="s">
        <v>82</v>
      </c>
      <c r="AW287" s="13" t="s">
        <v>33</v>
      </c>
      <c r="AX287" s="13" t="s">
        <v>72</v>
      </c>
      <c r="AY287" s="235" t="s">
        <v>148</v>
      </c>
    </row>
    <row r="288" s="13" customFormat="1">
      <c r="A288" s="13"/>
      <c r="B288" s="225"/>
      <c r="C288" s="226"/>
      <c r="D288" s="218" t="s">
        <v>161</v>
      </c>
      <c r="E288" s="227" t="s">
        <v>19</v>
      </c>
      <c r="F288" s="228" t="s">
        <v>472</v>
      </c>
      <c r="G288" s="226"/>
      <c r="H288" s="229">
        <v>45.100000000000001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161</v>
      </c>
      <c r="AU288" s="235" t="s">
        <v>82</v>
      </c>
      <c r="AV288" s="13" t="s">
        <v>82</v>
      </c>
      <c r="AW288" s="13" t="s">
        <v>33</v>
      </c>
      <c r="AX288" s="13" t="s">
        <v>72</v>
      </c>
      <c r="AY288" s="235" t="s">
        <v>148</v>
      </c>
    </row>
    <row r="289" s="14" customFormat="1">
      <c r="A289" s="14"/>
      <c r="B289" s="236"/>
      <c r="C289" s="237"/>
      <c r="D289" s="218" t="s">
        <v>161</v>
      </c>
      <c r="E289" s="238" t="s">
        <v>19</v>
      </c>
      <c r="F289" s="239" t="s">
        <v>254</v>
      </c>
      <c r="G289" s="237"/>
      <c r="H289" s="240">
        <v>582.69000000000005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161</v>
      </c>
      <c r="AU289" s="246" t="s">
        <v>82</v>
      </c>
      <c r="AV289" s="14" t="s">
        <v>155</v>
      </c>
      <c r="AW289" s="14" t="s">
        <v>33</v>
      </c>
      <c r="AX289" s="14" t="s">
        <v>80</v>
      </c>
      <c r="AY289" s="246" t="s">
        <v>148</v>
      </c>
    </row>
    <row r="290" s="12" customFormat="1" ht="22.8" customHeight="1">
      <c r="A290" s="12"/>
      <c r="B290" s="189"/>
      <c r="C290" s="190"/>
      <c r="D290" s="191" t="s">
        <v>71</v>
      </c>
      <c r="E290" s="203" t="s">
        <v>473</v>
      </c>
      <c r="F290" s="203" t="s">
        <v>474</v>
      </c>
      <c r="G290" s="190"/>
      <c r="H290" s="190"/>
      <c r="I290" s="193"/>
      <c r="J290" s="204">
        <f>BK290</f>
        <v>0</v>
      </c>
      <c r="K290" s="190"/>
      <c r="L290" s="195"/>
      <c r="M290" s="196"/>
      <c r="N290" s="197"/>
      <c r="O290" s="197"/>
      <c r="P290" s="198">
        <f>SUM(P291:P318)</f>
        <v>0</v>
      </c>
      <c r="Q290" s="197"/>
      <c r="R290" s="198">
        <f>SUM(R291:R318)</f>
        <v>0</v>
      </c>
      <c r="S290" s="197"/>
      <c r="T290" s="199">
        <f>SUM(T291:T318)</f>
        <v>2.0869611800000003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0" t="s">
        <v>82</v>
      </c>
      <c r="AT290" s="201" t="s">
        <v>71</v>
      </c>
      <c r="AU290" s="201" t="s">
        <v>80</v>
      </c>
      <c r="AY290" s="200" t="s">
        <v>148</v>
      </c>
      <c r="BK290" s="202">
        <f>SUM(BK291:BK318)</f>
        <v>0</v>
      </c>
    </row>
    <row r="291" s="2" customFormat="1" ht="16.5" customHeight="1">
      <c r="A291" s="39"/>
      <c r="B291" s="40"/>
      <c r="C291" s="205" t="s">
        <v>475</v>
      </c>
      <c r="D291" s="205" t="s">
        <v>150</v>
      </c>
      <c r="E291" s="206" t="s">
        <v>476</v>
      </c>
      <c r="F291" s="207" t="s">
        <v>477</v>
      </c>
      <c r="G291" s="208" t="s">
        <v>174</v>
      </c>
      <c r="H291" s="209">
        <v>151.17699999999999</v>
      </c>
      <c r="I291" s="210"/>
      <c r="J291" s="211">
        <f>ROUND(I291*H291,2)</f>
        <v>0</v>
      </c>
      <c r="K291" s="207" t="s">
        <v>154</v>
      </c>
      <c r="L291" s="45"/>
      <c r="M291" s="212" t="s">
        <v>19</v>
      </c>
      <c r="N291" s="213" t="s">
        <v>43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0.00594</v>
      </c>
      <c r="T291" s="215">
        <f>S291*H291</f>
        <v>0.89799138000000001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261</v>
      </c>
      <c r="AT291" s="216" t="s">
        <v>150</v>
      </c>
      <c r="AU291" s="216" t="s">
        <v>82</v>
      </c>
      <c r="AY291" s="18" t="s">
        <v>148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80</v>
      </c>
      <c r="BK291" s="217">
        <f>ROUND(I291*H291,2)</f>
        <v>0</v>
      </c>
      <c r="BL291" s="18" t="s">
        <v>261</v>
      </c>
      <c r="BM291" s="216" t="s">
        <v>478</v>
      </c>
    </row>
    <row r="292" s="2" customFormat="1">
      <c r="A292" s="39"/>
      <c r="B292" s="40"/>
      <c r="C292" s="41"/>
      <c r="D292" s="218" t="s">
        <v>157</v>
      </c>
      <c r="E292" s="41"/>
      <c r="F292" s="219" t="s">
        <v>479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157</v>
      </c>
      <c r="AU292" s="18" t="s">
        <v>82</v>
      </c>
    </row>
    <row r="293" s="2" customFormat="1">
      <c r="A293" s="39"/>
      <c r="B293" s="40"/>
      <c r="C293" s="41"/>
      <c r="D293" s="223" t="s">
        <v>159</v>
      </c>
      <c r="E293" s="41"/>
      <c r="F293" s="224" t="s">
        <v>480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159</v>
      </c>
      <c r="AU293" s="18" t="s">
        <v>82</v>
      </c>
    </row>
    <row r="294" s="13" customFormat="1">
      <c r="A294" s="13"/>
      <c r="B294" s="225"/>
      <c r="C294" s="226"/>
      <c r="D294" s="218" t="s">
        <v>161</v>
      </c>
      <c r="E294" s="227" t="s">
        <v>19</v>
      </c>
      <c r="F294" s="228" t="s">
        <v>481</v>
      </c>
      <c r="G294" s="226"/>
      <c r="H294" s="229">
        <v>52.960000000000001</v>
      </c>
      <c r="I294" s="230"/>
      <c r="J294" s="226"/>
      <c r="K294" s="226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161</v>
      </c>
      <c r="AU294" s="235" t="s">
        <v>82</v>
      </c>
      <c r="AV294" s="13" t="s">
        <v>82</v>
      </c>
      <c r="AW294" s="13" t="s">
        <v>33</v>
      </c>
      <c r="AX294" s="13" t="s">
        <v>72</v>
      </c>
      <c r="AY294" s="235" t="s">
        <v>148</v>
      </c>
    </row>
    <row r="295" s="13" customFormat="1">
      <c r="A295" s="13"/>
      <c r="B295" s="225"/>
      <c r="C295" s="226"/>
      <c r="D295" s="218" t="s">
        <v>161</v>
      </c>
      <c r="E295" s="227" t="s">
        <v>19</v>
      </c>
      <c r="F295" s="228" t="s">
        <v>482</v>
      </c>
      <c r="G295" s="226"/>
      <c r="H295" s="229">
        <v>22.52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161</v>
      </c>
      <c r="AU295" s="235" t="s">
        <v>82</v>
      </c>
      <c r="AV295" s="13" t="s">
        <v>82</v>
      </c>
      <c r="AW295" s="13" t="s">
        <v>33</v>
      </c>
      <c r="AX295" s="13" t="s">
        <v>72</v>
      </c>
      <c r="AY295" s="235" t="s">
        <v>148</v>
      </c>
    </row>
    <row r="296" s="13" customFormat="1">
      <c r="A296" s="13"/>
      <c r="B296" s="225"/>
      <c r="C296" s="226"/>
      <c r="D296" s="218" t="s">
        <v>161</v>
      </c>
      <c r="E296" s="227" t="s">
        <v>19</v>
      </c>
      <c r="F296" s="228" t="s">
        <v>483</v>
      </c>
      <c r="G296" s="226"/>
      <c r="H296" s="229">
        <v>39.734000000000002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161</v>
      </c>
      <c r="AU296" s="235" t="s">
        <v>82</v>
      </c>
      <c r="AV296" s="13" t="s">
        <v>82</v>
      </c>
      <c r="AW296" s="13" t="s">
        <v>33</v>
      </c>
      <c r="AX296" s="13" t="s">
        <v>72</v>
      </c>
      <c r="AY296" s="235" t="s">
        <v>148</v>
      </c>
    </row>
    <row r="297" s="13" customFormat="1">
      <c r="A297" s="13"/>
      <c r="B297" s="225"/>
      <c r="C297" s="226"/>
      <c r="D297" s="218" t="s">
        <v>161</v>
      </c>
      <c r="E297" s="227" t="s">
        <v>19</v>
      </c>
      <c r="F297" s="228" t="s">
        <v>484</v>
      </c>
      <c r="G297" s="226"/>
      <c r="H297" s="229">
        <v>35.963000000000001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161</v>
      </c>
      <c r="AU297" s="235" t="s">
        <v>82</v>
      </c>
      <c r="AV297" s="13" t="s">
        <v>82</v>
      </c>
      <c r="AW297" s="13" t="s">
        <v>33</v>
      </c>
      <c r="AX297" s="13" t="s">
        <v>72</v>
      </c>
      <c r="AY297" s="235" t="s">
        <v>148</v>
      </c>
    </row>
    <row r="298" s="14" customFormat="1">
      <c r="A298" s="14"/>
      <c r="B298" s="236"/>
      <c r="C298" s="237"/>
      <c r="D298" s="218" t="s">
        <v>161</v>
      </c>
      <c r="E298" s="238" t="s">
        <v>19</v>
      </c>
      <c r="F298" s="239" t="s">
        <v>254</v>
      </c>
      <c r="G298" s="237"/>
      <c r="H298" s="240">
        <v>151.17699999999999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161</v>
      </c>
      <c r="AU298" s="246" t="s">
        <v>82</v>
      </c>
      <c r="AV298" s="14" t="s">
        <v>155</v>
      </c>
      <c r="AW298" s="14" t="s">
        <v>33</v>
      </c>
      <c r="AX298" s="14" t="s">
        <v>80</v>
      </c>
      <c r="AY298" s="246" t="s">
        <v>148</v>
      </c>
    </row>
    <row r="299" s="2" customFormat="1" ht="24.15" customHeight="1">
      <c r="A299" s="39"/>
      <c r="B299" s="40"/>
      <c r="C299" s="205" t="s">
        <v>485</v>
      </c>
      <c r="D299" s="205" t="s">
        <v>150</v>
      </c>
      <c r="E299" s="206" t="s">
        <v>486</v>
      </c>
      <c r="F299" s="207" t="s">
        <v>487</v>
      </c>
      <c r="G299" s="208" t="s">
        <v>220</v>
      </c>
      <c r="H299" s="209">
        <v>62.619999999999997</v>
      </c>
      <c r="I299" s="210"/>
      <c r="J299" s="211">
        <f>ROUND(I299*H299,2)</f>
        <v>0</v>
      </c>
      <c r="K299" s="207" t="s">
        <v>154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0.00191</v>
      </c>
      <c r="T299" s="215">
        <f>S299*H299</f>
        <v>0.11960419999999999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261</v>
      </c>
      <c r="AT299" s="216" t="s">
        <v>150</v>
      </c>
      <c r="AU299" s="216" t="s">
        <v>82</v>
      </c>
      <c r="AY299" s="18" t="s">
        <v>148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80</v>
      </c>
      <c r="BK299" s="217">
        <f>ROUND(I299*H299,2)</f>
        <v>0</v>
      </c>
      <c r="BL299" s="18" t="s">
        <v>261</v>
      </c>
      <c r="BM299" s="216" t="s">
        <v>488</v>
      </c>
    </row>
    <row r="300" s="2" customFormat="1">
      <c r="A300" s="39"/>
      <c r="B300" s="40"/>
      <c r="C300" s="41"/>
      <c r="D300" s="218" t="s">
        <v>157</v>
      </c>
      <c r="E300" s="41"/>
      <c r="F300" s="219" t="s">
        <v>489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157</v>
      </c>
      <c r="AU300" s="18" t="s">
        <v>82</v>
      </c>
    </row>
    <row r="301" s="2" customFormat="1">
      <c r="A301" s="39"/>
      <c r="B301" s="40"/>
      <c r="C301" s="41"/>
      <c r="D301" s="223" t="s">
        <v>159</v>
      </c>
      <c r="E301" s="41"/>
      <c r="F301" s="224" t="s">
        <v>490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159</v>
      </c>
      <c r="AU301" s="18" t="s">
        <v>82</v>
      </c>
    </row>
    <row r="302" s="13" customFormat="1">
      <c r="A302" s="13"/>
      <c r="B302" s="225"/>
      <c r="C302" s="226"/>
      <c r="D302" s="218" t="s">
        <v>161</v>
      </c>
      <c r="E302" s="227" t="s">
        <v>19</v>
      </c>
      <c r="F302" s="228" t="s">
        <v>491</v>
      </c>
      <c r="G302" s="226"/>
      <c r="H302" s="229">
        <v>62.619999999999997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161</v>
      </c>
      <c r="AU302" s="235" t="s">
        <v>82</v>
      </c>
      <c r="AV302" s="13" t="s">
        <v>82</v>
      </c>
      <c r="AW302" s="13" t="s">
        <v>33</v>
      </c>
      <c r="AX302" s="13" t="s">
        <v>80</v>
      </c>
      <c r="AY302" s="235" t="s">
        <v>148</v>
      </c>
    </row>
    <row r="303" s="2" customFormat="1" ht="21.75" customHeight="1">
      <c r="A303" s="39"/>
      <c r="B303" s="40"/>
      <c r="C303" s="205" t="s">
        <v>492</v>
      </c>
      <c r="D303" s="205" t="s">
        <v>150</v>
      </c>
      <c r="E303" s="206" t="s">
        <v>493</v>
      </c>
      <c r="F303" s="207" t="s">
        <v>494</v>
      </c>
      <c r="G303" s="208" t="s">
        <v>220</v>
      </c>
      <c r="H303" s="209">
        <v>52.229999999999997</v>
      </c>
      <c r="I303" s="210"/>
      <c r="J303" s="211">
        <f>ROUND(I303*H303,2)</f>
        <v>0</v>
      </c>
      <c r="K303" s="207" t="s">
        <v>154</v>
      </c>
      <c r="L303" s="45"/>
      <c r="M303" s="212" t="s">
        <v>19</v>
      </c>
      <c r="N303" s="213" t="s">
        <v>43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0.0022300000000000002</v>
      </c>
      <c r="T303" s="215">
        <f>S303*H303</f>
        <v>0.1164729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261</v>
      </c>
      <c r="AT303" s="216" t="s">
        <v>150</v>
      </c>
      <c r="AU303" s="216" t="s">
        <v>82</v>
      </c>
      <c r="AY303" s="18" t="s">
        <v>148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80</v>
      </c>
      <c r="BK303" s="217">
        <f>ROUND(I303*H303,2)</f>
        <v>0</v>
      </c>
      <c r="BL303" s="18" t="s">
        <v>261</v>
      </c>
      <c r="BM303" s="216" t="s">
        <v>495</v>
      </c>
    </row>
    <row r="304" s="2" customFormat="1">
      <c r="A304" s="39"/>
      <c r="B304" s="40"/>
      <c r="C304" s="41"/>
      <c r="D304" s="218" t="s">
        <v>157</v>
      </c>
      <c r="E304" s="41"/>
      <c r="F304" s="219" t="s">
        <v>496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157</v>
      </c>
      <c r="AU304" s="18" t="s">
        <v>82</v>
      </c>
    </row>
    <row r="305" s="2" customFormat="1">
      <c r="A305" s="39"/>
      <c r="B305" s="40"/>
      <c r="C305" s="41"/>
      <c r="D305" s="223" t="s">
        <v>159</v>
      </c>
      <c r="E305" s="41"/>
      <c r="F305" s="224" t="s">
        <v>497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159</v>
      </c>
      <c r="AU305" s="18" t="s">
        <v>82</v>
      </c>
    </row>
    <row r="306" s="13" customFormat="1">
      <c r="A306" s="13"/>
      <c r="B306" s="225"/>
      <c r="C306" s="226"/>
      <c r="D306" s="218" t="s">
        <v>161</v>
      </c>
      <c r="E306" s="227" t="s">
        <v>19</v>
      </c>
      <c r="F306" s="228" t="s">
        <v>498</v>
      </c>
      <c r="G306" s="226"/>
      <c r="H306" s="229">
        <v>52.229999999999997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161</v>
      </c>
      <c r="AU306" s="235" t="s">
        <v>82</v>
      </c>
      <c r="AV306" s="13" t="s">
        <v>82</v>
      </c>
      <c r="AW306" s="13" t="s">
        <v>33</v>
      </c>
      <c r="AX306" s="13" t="s">
        <v>80</v>
      </c>
      <c r="AY306" s="235" t="s">
        <v>148</v>
      </c>
    </row>
    <row r="307" s="2" customFormat="1" ht="16.5" customHeight="1">
      <c r="A307" s="39"/>
      <c r="B307" s="40"/>
      <c r="C307" s="205" t="s">
        <v>499</v>
      </c>
      <c r="D307" s="205" t="s">
        <v>150</v>
      </c>
      <c r="E307" s="206" t="s">
        <v>500</v>
      </c>
      <c r="F307" s="207" t="s">
        <v>501</v>
      </c>
      <c r="G307" s="208" t="s">
        <v>220</v>
      </c>
      <c r="H307" s="209">
        <v>99.769999999999996</v>
      </c>
      <c r="I307" s="210"/>
      <c r="J307" s="211">
        <f>ROUND(I307*H307,2)</f>
        <v>0</v>
      </c>
      <c r="K307" s="207" t="s">
        <v>154</v>
      </c>
      <c r="L307" s="45"/>
      <c r="M307" s="212" t="s">
        <v>19</v>
      </c>
      <c r="N307" s="213" t="s">
        <v>43</v>
      </c>
      <c r="O307" s="85"/>
      <c r="P307" s="214">
        <f>O307*H307</f>
        <v>0</v>
      </c>
      <c r="Q307" s="214">
        <v>0</v>
      </c>
      <c r="R307" s="214">
        <f>Q307*H307</f>
        <v>0</v>
      </c>
      <c r="S307" s="214">
        <v>0.00175</v>
      </c>
      <c r="T307" s="215">
        <f>S307*H307</f>
        <v>0.17459749999999999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261</v>
      </c>
      <c r="AT307" s="216" t="s">
        <v>150</v>
      </c>
      <c r="AU307" s="216" t="s">
        <v>82</v>
      </c>
      <c r="AY307" s="18" t="s">
        <v>148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80</v>
      </c>
      <c r="BK307" s="217">
        <f>ROUND(I307*H307,2)</f>
        <v>0</v>
      </c>
      <c r="BL307" s="18" t="s">
        <v>261</v>
      </c>
      <c r="BM307" s="216" t="s">
        <v>502</v>
      </c>
    </row>
    <row r="308" s="2" customFormat="1">
      <c r="A308" s="39"/>
      <c r="B308" s="40"/>
      <c r="C308" s="41"/>
      <c r="D308" s="218" t="s">
        <v>157</v>
      </c>
      <c r="E308" s="41"/>
      <c r="F308" s="219" t="s">
        <v>503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157</v>
      </c>
      <c r="AU308" s="18" t="s">
        <v>82</v>
      </c>
    </row>
    <row r="309" s="2" customFormat="1">
      <c r="A309" s="39"/>
      <c r="B309" s="40"/>
      <c r="C309" s="41"/>
      <c r="D309" s="223" t="s">
        <v>159</v>
      </c>
      <c r="E309" s="41"/>
      <c r="F309" s="224" t="s">
        <v>504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159</v>
      </c>
      <c r="AU309" s="18" t="s">
        <v>82</v>
      </c>
    </row>
    <row r="310" s="13" customFormat="1">
      <c r="A310" s="13"/>
      <c r="B310" s="225"/>
      <c r="C310" s="226"/>
      <c r="D310" s="218" t="s">
        <v>161</v>
      </c>
      <c r="E310" s="227" t="s">
        <v>19</v>
      </c>
      <c r="F310" s="228" t="s">
        <v>505</v>
      </c>
      <c r="G310" s="226"/>
      <c r="H310" s="229">
        <v>99.769999999999996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161</v>
      </c>
      <c r="AU310" s="235" t="s">
        <v>82</v>
      </c>
      <c r="AV310" s="13" t="s">
        <v>82</v>
      </c>
      <c r="AW310" s="13" t="s">
        <v>33</v>
      </c>
      <c r="AX310" s="13" t="s">
        <v>80</v>
      </c>
      <c r="AY310" s="235" t="s">
        <v>148</v>
      </c>
    </row>
    <row r="311" s="2" customFormat="1" ht="24.15" customHeight="1">
      <c r="A311" s="39"/>
      <c r="B311" s="40"/>
      <c r="C311" s="205" t="s">
        <v>506</v>
      </c>
      <c r="D311" s="205" t="s">
        <v>150</v>
      </c>
      <c r="E311" s="206" t="s">
        <v>507</v>
      </c>
      <c r="F311" s="207" t="s">
        <v>508</v>
      </c>
      <c r="G311" s="208" t="s">
        <v>220</v>
      </c>
      <c r="H311" s="209">
        <v>47.240000000000002</v>
      </c>
      <c r="I311" s="210"/>
      <c r="J311" s="211">
        <f>ROUND(I311*H311,2)</f>
        <v>0</v>
      </c>
      <c r="K311" s="207" t="s">
        <v>154</v>
      </c>
      <c r="L311" s="45"/>
      <c r="M311" s="212" t="s">
        <v>19</v>
      </c>
      <c r="N311" s="213" t="s">
        <v>43</v>
      </c>
      <c r="O311" s="85"/>
      <c r="P311" s="214">
        <f>O311*H311</f>
        <v>0</v>
      </c>
      <c r="Q311" s="214">
        <v>0</v>
      </c>
      <c r="R311" s="214">
        <f>Q311*H311</f>
        <v>0</v>
      </c>
      <c r="S311" s="214">
        <v>0.01213</v>
      </c>
      <c r="T311" s="215">
        <f>S311*H311</f>
        <v>0.57302120000000001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261</v>
      </c>
      <c r="AT311" s="216" t="s">
        <v>150</v>
      </c>
      <c r="AU311" s="216" t="s">
        <v>82</v>
      </c>
      <c r="AY311" s="18" t="s">
        <v>148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80</v>
      </c>
      <c r="BK311" s="217">
        <f>ROUND(I311*H311,2)</f>
        <v>0</v>
      </c>
      <c r="BL311" s="18" t="s">
        <v>261</v>
      </c>
      <c r="BM311" s="216" t="s">
        <v>509</v>
      </c>
    </row>
    <row r="312" s="2" customFormat="1">
      <c r="A312" s="39"/>
      <c r="B312" s="40"/>
      <c r="C312" s="41"/>
      <c r="D312" s="218" t="s">
        <v>157</v>
      </c>
      <c r="E312" s="41"/>
      <c r="F312" s="219" t="s">
        <v>510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157</v>
      </c>
      <c r="AU312" s="18" t="s">
        <v>82</v>
      </c>
    </row>
    <row r="313" s="2" customFormat="1">
      <c r="A313" s="39"/>
      <c r="B313" s="40"/>
      <c r="C313" s="41"/>
      <c r="D313" s="223" t="s">
        <v>159</v>
      </c>
      <c r="E313" s="41"/>
      <c r="F313" s="224" t="s">
        <v>511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159</v>
      </c>
      <c r="AU313" s="18" t="s">
        <v>82</v>
      </c>
    </row>
    <row r="314" s="13" customFormat="1">
      <c r="A314" s="13"/>
      <c r="B314" s="225"/>
      <c r="C314" s="226"/>
      <c r="D314" s="218" t="s">
        <v>161</v>
      </c>
      <c r="E314" s="227" t="s">
        <v>19</v>
      </c>
      <c r="F314" s="228" t="s">
        <v>512</v>
      </c>
      <c r="G314" s="226"/>
      <c r="H314" s="229">
        <v>47.240000000000002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161</v>
      </c>
      <c r="AU314" s="235" t="s">
        <v>82</v>
      </c>
      <c r="AV314" s="13" t="s">
        <v>82</v>
      </c>
      <c r="AW314" s="13" t="s">
        <v>33</v>
      </c>
      <c r="AX314" s="13" t="s">
        <v>80</v>
      </c>
      <c r="AY314" s="235" t="s">
        <v>148</v>
      </c>
    </row>
    <row r="315" s="2" customFormat="1" ht="16.5" customHeight="1">
      <c r="A315" s="39"/>
      <c r="B315" s="40"/>
      <c r="C315" s="205" t="s">
        <v>513</v>
      </c>
      <c r="D315" s="205" t="s">
        <v>150</v>
      </c>
      <c r="E315" s="206" t="s">
        <v>514</v>
      </c>
      <c r="F315" s="207" t="s">
        <v>515</v>
      </c>
      <c r="G315" s="208" t="s">
        <v>220</v>
      </c>
      <c r="H315" s="209">
        <v>52.100000000000001</v>
      </c>
      <c r="I315" s="210"/>
      <c r="J315" s="211">
        <f>ROUND(I315*H315,2)</f>
        <v>0</v>
      </c>
      <c r="K315" s="207" t="s">
        <v>154</v>
      </c>
      <c r="L315" s="45"/>
      <c r="M315" s="212" t="s">
        <v>19</v>
      </c>
      <c r="N315" s="213" t="s">
        <v>43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0.0039399999999999999</v>
      </c>
      <c r="T315" s="215">
        <f>S315*H315</f>
        <v>0.20527400000000001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261</v>
      </c>
      <c r="AT315" s="216" t="s">
        <v>150</v>
      </c>
      <c r="AU315" s="216" t="s">
        <v>82</v>
      </c>
      <c r="AY315" s="18" t="s">
        <v>148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80</v>
      </c>
      <c r="BK315" s="217">
        <f>ROUND(I315*H315,2)</f>
        <v>0</v>
      </c>
      <c r="BL315" s="18" t="s">
        <v>261</v>
      </c>
      <c r="BM315" s="216" t="s">
        <v>516</v>
      </c>
    </row>
    <row r="316" s="2" customFormat="1">
      <c r="A316" s="39"/>
      <c r="B316" s="40"/>
      <c r="C316" s="41"/>
      <c r="D316" s="218" t="s">
        <v>157</v>
      </c>
      <c r="E316" s="41"/>
      <c r="F316" s="219" t="s">
        <v>517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157</v>
      </c>
      <c r="AU316" s="18" t="s">
        <v>82</v>
      </c>
    </row>
    <row r="317" s="2" customFormat="1">
      <c r="A317" s="39"/>
      <c r="B317" s="40"/>
      <c r="C317" s="41"/>
      <c r="D317" s="223" t="s">
        <v>159</v>
      </c>
      <c r="E317" s="41"/>
      <c r="F317" s="224" t="s">
        <v>518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159</v>
      </c>
      <c r="AU317" s="18" t="s">
        <v>82</v>
      </c>
    </row>
    <row r="318" s="13" customFormat="1">
      <c r="A318" s="13"/>
      <c r="B318" s="225"/>
      <c r="C318" s="226"/>
      <c r="D318" s="218" t="s">
        <v>161</v>
      </c>
      <c r="E318" s="227" t="s">
        <v>19</v>
      </c>
      <c r="F318" s="228" t="s">
        <v>519</v>
      </c>
      <c r="G318" s="226"/>
      <c r="H318" s="229">
        <v>52.100000000000001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161</v>
      </c>
      <c r="AU318" s="235" t="s">
        <v>82</v>
      </c>
      <c r="AV318" s="13" t="s">
        <v>82</v>
      </c>
      <c r="AW318" s="13" t="s">
        <v>33</v>
      </c>
      <c r="AX318" s="13" t="s">
        <v>80</v>
      </c>
      <c r="AY318" s="235" t="s">
        <v>148</v>
      </c>
    </row>
    <row r="319" s="12" customFormat="1" ht="22.8" customHeight="1">
      <c r="A319" s="12"/>
      <c r="B319" s="189"/>
      <c r="C319" s="190"/>
      <c r="D319" s="191" t="s">
        <v>71</v>
      </c>
      <c r="E319" s="203" t="s">
        <v>520</v>
      </c>
      <c r="F319" s="203" t="s">
        <v>521</v>
      </c>
      <c r="G319" s="190"/>
      <c r="H319" s="190"/>
      <c r="I319" s="193"/>
      <c r="J319" s="204">
        <f>BK319</f>
        <v>0</v>
      </c>
      <c r="K319" s="190"/>
      <c r="L319" s="195"/>
      <c r="M319" s="196"/>
      <c r="N319" s="197"/>
      <c r="O319" s="197"/>
      <c r="P319" s="198">
        <f>SUM(P320:P328)</f>
        <v>0</v>
      </c>
      <c r="Q319" s="197"/>
      <c r="R319" s="198">
        <f>SUM(R320:R328)</f>
        <v>0</v>
      </c>
      <c r="S319" s="197"/>
      <c r="T319" s="199">
        <f>SUM(T320:T328)</f>
        <v>3.3992899999999997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0" t="s">
        <v>82</v>
      </c>
      <c r="AT319" s="201" t="s">
        <v>71</v>
      </c>
      <c r="AU319" s="201" t="s">
        <v>80</v>
      </c>
      <c r="AY319" s="200" t="s">
        <v>148</v>
      </c>
      <c r="BK319" s="202">
        <f>SUM(BK320:BK328)</f>
        <v>0</v>
      </c>
    </row>
    <row r="320" s="2" customFormat="1" ht="16.5" customHeight="1">
      <c r="A320" s="39"/>
      <c r="B320" s="40"/>
      <c r="C320" s="205" t="s">
        <v>522</v>
      </c>
      <c r="D320" s="205" t="s">
        <v>150</v>
      </c>
      <c r="E320" s="206" t="s">
        <v>523</v>
      </c>
      <c r="F320" s="207" t="s">
        <v>524</v>
      </c>
      <c r="G320" s="208" t="s">
        <v>174</v>
      </c>
      <c r="H320" s="209">
        <v>357.81999999999999</v>
      </c>
      <c r="I320" s="210"/>
      <c r="J320" s="211">
        <f>ROUND(I320*H320,2)</f>
        <v>0</v>
      </c>
      <c r="K320" s="207" t="s">
        <v>154</v>
      </c>
      <c r="L320" s="45"/>
      <c r="M320" s="212" t="s">
        <v>19</v>
      </c>
      <c r="N320" s="213" t="s">
        <v>43</v>
      </c>
      <c r="O320" s="85"/>
      <c r="P320" s="214">
        <f>O320*H320</f>
        <v>0</v>
      </c>
      <c r="Q320" s="214">
        <v>0</v>
      </c>
      <c r="R320" s="214">
        <f>Q320*H320</f>
        <v>0</v>
      </c>
      <c r="S320" s="214">
        <v>0.0094999999999999998</v>
      </c>
      <c r="T320" s="215">
        <f>S320*H320</f>
        <v>3.3992899999999997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261</v>
      </c>
      <c r="AT320" s="216" t="s">
        <v>150</v>
      </c>
      <c r="AU320" s="216" t="s">
        <v>82</v>
      </c>
      <c r="AY320" s="18" t="s">
        <v>148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80</v>
      </c>
      <c r="BK320" s="217">
        <f>ROUND(I320*H320,2)</f>
        <v>0</v>
      </c>
      <c r="BL320" s="18" t="s">
        <v>261</v>
      </c>
      <c r="BM320" s="216" t="s">
        <v>525</v>
      </c>
    </row>
    <row r="321" s="2" customFormat="1">
      <c r="A321" s="39"/>
      <c r="B321" s="40"/>
      <c r="C321" s="41"/>
      <c r="D321" s="218" t="s">
        <v>157</v>
      </c>
      <c r="E321" s="41"/>
      <c r="F321" s="219" t="s">
        <v>526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157</v>
      </c>
      <c r="AU321" s="18" t="s">
        <v>82</v>
      </c>
    </row>
    <row r="322" s="2" customFormat="1">
      <c r="A322" s="39"/>
      <c r="B322" s="40"/>
      <c r="C322" s="41"/>
      <c r="D322" s="223" t="s">
        <v>159</v>
      </c>
      <c r="E322" s="41"/>
      <c r="F322" s="224" t="s">
        <v>527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159</v>
      </c>
      <c r="AU322" s="18" t="s">
        <v>82</v>
      </c>
    </row>
    <row r="323" s="13" customFormat="1">
      <c r="A323" s="13"/>
      <c r="B323" s="225"/>
      <c r="C323" s="226"/>
      <c r="D323" s="218" t="s">
        <v>161</v>
      </c>
      <c r="E323" s="227" t="s">
        <v>19</v>
      </c>
      <c r="F323" s="228" t="s">
        <v>337</v>
      </c>
      <c r="G323" s="226"/>
      <c r="H323" s="229">
        <v>295.39999999999998</v>
      </c>
      <c r="I323" s="230"/>
      <c r="J323" s="226"/>
      <c r="K323" s="226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161</v>
      </c>
      <c r="AU323" s="235" t="s">
        <v>82</v>
      </c>
      <c r="AV323" s="13" t="s">
        <v>82</v>
      </c>
      <c r="AW323" s="13" t="s">
        <v>33</v>
      </c>
      <c r="AX323" s="13" t="s">
        <v>72</v>
      </c>
      <c r="AY323" s="235" t="s">
        <v>148</v>
      </c>
    </row>
    <row r="324" s="13" customFormat="1">
      <c r="A324" s="13"/>
      <c r="B324" s="225"/>
      <c r="C324" s="226"/>
      <c r="D324" s="218" t="s">
        <v>161</v>
      </c>
      <c r="E324" s="227" t="s">
        <v>19</v>
      </c>
      <c r="F324" s="228" t="s">
        <v>338</v>
      </c>
      <c r="G324" s="226"/>
      <c r="H324" s="229">
        <v>62.420000000000002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161</v>
      </c>
      <c r="AU324" s="235" t="s">
        <v>82</v>
      </c>
      <c r="AV324" s="13" t="s">
        <v>82</v>
      </c>
      <c r="AW324" s="13" t="s">
        <v>33</v>
      </c>
      <c r="AX324" s="13" t="s">
        <v>72</v>
      </c>
      <c r="AY324" s="235" t="s">
        <v>148</v>
      </c>
    </row>
    <row r="325" s="14" customFormat="1">
      <c r="A325" s="14"/>
      <c r="B325" s="236"/>
      <c r="C325" s="237"/>
      <c r="D325" s="218" t="s">
        <v>161</v>
      </c>
      <c r="E325" s="238" t="s">
        <v>19</v>
      </c>
      <c r="F325" s="239" t="s">
        <v>254</v>
      </c>
      <c r="G325" s="237"/>
      <c r="H325" s="240">
        <v>357.81999999999999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161</v>
      </c>
      <c r="AU325" s="246" t="s">
        <v>82</v>
      </c>
      <c r="AV325" s="14" t="s">
        <v>155</v>
      </c>
      <c r="AW325" s="14" t="s">
        <v>33</v>
      </c>
      <c r="AX325" s="14" t="s">
        <v>80</v>
      </c>
      <c r="AY325" s="246" t="s">
        <v>148</v>
      </c>
    </row>
    <row r="326" s="2" customFormat="1" ht="24.15" customHeight="1">
      <c r="A326" s="39"/>
      <c r="B326" s="40"/>
      <c r="C326" s="205" t="s">
        <v>528</v>
      </c>
      <c r="D326" s="205" t="s">
        <v>150</v>
      </c>
      <c r="E326" s="206" t="s">
        <v>529</v>
      </c>
      <c r="F326" s="207" t="s">
        <v>530</v>
      </c>
      <c r="G326" s="208" t="s">
        <v>174</v>
      </c>
      <c r="H326" s="209">
        <v>301.18000000000001</v>
      </c>
      <c r="I326" s="210"/>
      <c r="J326" s="211">
        <f>ROUND(I326*H326,2)</f>
        <v>0</v>
      </c>
      <c r="K326" s="207" t="s">
        <v>154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261</v>
      </c>
      <c r="AT326" s="216" t="s">
        <v>150</v>
      </c>
      <c r="AU326" s="216" t="s">
        <v>82</v>
      </c>
      <c r="AY326" s="18" t="s">
        <v>148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80</v>
      </c>
      <c r="BK326" s="217">
        <f>ROUND(I326*H326,2)</f>
        <v>0</v>
      </c>
      <c r="BL326" s="18" t="s">
        <v>261</v>
      </c>
      <c r="BM326" s="216" t="s">
        <v>531</v>
      </c>
    </row>
    <row r="327" s="2" customFormat="1">
      <c r="A327" s="39"/>
      <c r="B327" s="40"/>
      <c r="C327" s="41"/>
      <c r="D327" s="218" t="s">
        <v>157</v>
      </c>
      <c r="E327" s="41"/>
      <c r="F327" s="219" t="s">
        <v>532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157</v>
      </c>
      <c r="AU327" s="18" t="s">
        <v>82</v>
      </c>
    </row>
    <row r="328" s="2" customFormat="1">
      <c r="A328" s="39"/>
      <c r="B328" s="40"/>
      <c r="C328" s="41"/>
      <c r="D328" s="223" t="s">
        <v>159</v>
      </c>
      <c r="E328" s="41"/>
      <c r="F328" s="224" t="s">
        <v>533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159</v>
      </c>
      <c r="AU328" s="18" t="s">
        <v>82</v>
      </c>
    </row>
    <row r="329" s="12" customFormat="1" ht="22.8" customHeight="1">
      <c r="A329" s="12"/>
      <c r="B329" s="189"/>
      <c r="C329" s="190"/>
      <c r="D329" s="191" t="s">
        <v>71</v>
      </c>
      <c r="E329" s="203" t="s">
        <v>534</v>
      </c>
      <c r="F329" s="203" t="s">
        <v>535</v>
      </c>
      <c r="G329" s="190"/>
      <c r="H329" s="190"/>
      <c r="I329" s="193"/>
      <c r="J329" s="204">
        <f>BK329</f>
        <v>0</v>
      </c>
      <c r="K329" s="190"/>
      <c r="L329" s="195"/>
      <c r="M329" s="196"/>
      <c r="N329" s="197"/>
      <c r="O329" s="197"/>
      <c r="P329" s="198">
        <f>SUM(P330:P404)</f>
        <v>0</v>
      </c>
      <c r="Q329" s="197"/>
      <c r="R329" s="198">
        <f>SUM(R330:R404)</f>
        <v>0</v>
      </c>
      <c r="S329" s="197"/>
      <c r="T329" s="199">
        <f>SUM(T330:T404)</f>
        <v>61.741191000000008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0" t="s">
        <v>82</v>
      </c>
      <c r="AT329" s="201" t="s">
        <v>71</v>
      </c>
      <c r="AU329" s="201" t="s">
        <v>80</v>
      </c>
      <c r="AY329" s="200" t="s">
        <v>148</v>
      </c>
      <c r="BK329" s="202">
        <f>SUM(BK330:BK404)</f>
        <v>0</v>
      </c>
    </row>
    <row r="330" s="2" customFormat="1" ht="24.15" customHeight="1">
      <c r="A330" s="39"/>
      <c r="B330" s="40"/>
      <c r="C330" s="205" t="s">
        <v>536</v>
      </c>
      <c r="D330" s="205" t="s">
        <v>150</v>
      </c>
      <c r="E330" s="206" t="s">
        <v>537</v>
      </c>
      <c r="F330" s="207" t="s">
        <v>538</v>
      </c>
      <c r="G330" s="208" t="s">
        <v>174</v>
      </c>
      <c r="H330" s="209">
        <v>56.902999999999999</v>
      </c>
      <c r="I330" s="210"/>
      <c r="J330" s="211">
        <f>ROUND(I330*H330,2)</f>
        <v>0</v>
      </c>
      <c r="K330" s="207" t="s">
        <v>154</v>
      </c>
      <c r="L330" s="45"/>
      <c r="M330" s="212" t="s">
        <v>19</v>
      </c>
      <c r="N330" s="213" t="s">
        <v>43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0.02</v>
      </c>
      <c r="T330" s="215">
        <f>S330*H330</f>
        <v>1.1380600000000001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261</v>
      </c>
      <c r="AT330" s="216" t="s">
        <v>150</v>
      </c>
      <c r="AU330" s="216" t="s">
        <v>82</v>
      </c>
      <c r="AY330" s="18" t="s">
        <v>148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80</v>
      </c>
      <c r="BK330" s="217">
        <f>ROUND(I330*H330,2)</f>
        <v>0</v>
      </c>
      <c r="BL330" s="18" t="s">
        <v>261</v>
      </c>
      <c r="BM330" s="216" t="s">
        <v>539</v>
      </c>
    </row>
    <row r="331" s="2" customFormat="1">
      <c r="A331" s="39"/>
      <c r="B331" s="40"/>
      <c r="C331" s="41"/>
      <c r="D331" s="218" t="s">
        <v>157</v>
      </c>
      <c r="E331" s="41"/>
      <c r="F331" s="219" t="s">
        <v>538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157</v>
      </c>
      <c r="AU331" s="18" t="s">
        <v>82</v>
      </c>
    </row>
    <row r="332" s="2" customFormat="1">
      <c r="A332" s="39"/>
      <c r="B332" s="40"/>
      <c r="C332" s="41"/>
      <c r="D332" s="223" t="s">
        <v>159</v>
      </c>
      <c r="E332" s="41"/>
      <c r="F332" s="224" t="s">
        <v>540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159</v>
      </c>
      <c r="AU332" s="18" t="s">
        <v>82</v>
      </c>
    </row>
    <row r="333" s="13" customFormat="1">
      <c r="A333" s="13"/>
      <c r="B333" s="225"/>
      <c r="C333" s="226"/>
      <c r="D333" s="218" t="s">
        <v>161</v>
      </c>
      <c r="E333" s="227" t="s">
        <v>19</v>
      </c>
      <c r="F333" s="228" t="s">
        <v>541</v>
      </c>
      <c r="G333" s="226"/>
      <c r="H333" s="229">
        <v>35.100000000000001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161</v>
      </c>
      <c r="AU333" s="235" t="s">
        <v>82</v>
      </c>
      <c r="AV333" s="13" t="s">
        <v>82</v>
      </c>
      <c r="AW333" s="13" t="s">
        <v>33</v>
      </c>
      <c r="AX333" s="13" t="s">
        <v>72</v>
      </c>
      <c r="AY333" s="235" t="s">
        <v>148</v>
      </c>
    </row>
    <row r="334" s="13" customFormat="1">
      <c r="A334" s="13"/>
      <c r="B334" s="225"/>
      <c r="C334" s="226"/>
      <c r="D334" s="218" t="s">
        <v>161</v>
      </c>
      <c r="E334" s="227" t="s">
        <v>19</v>
      </c>
      <c r="F334" s="228" t="s">
        <v>542</v>
      </c>
      <c r="G334" s="226"/>
      <c r="H334" s="229">
        <v>6.7999999999999998</v>
      </c>
      <c r="I334" s="230"/>
      <c r="J334" s="226"/>
      <c r="K334" s="226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161</v>
      </c>
      <c r="AU334" s="235" t="s">
        <v>82</v>
      </c>
      <c r="AV334" s="13" t="s">
        <v>82</v>
      </c>
      <c r="AW334" s="13" t="s">
        <v>33</v>
      </c>
      <c r="AX334" s="13" t="s">
        <v>72</v>
      </c>
      <c r="AY334" s="235" t="s">
        <v>148</v>
      </c>
    </row>
    <row r="335" s="13" customFormat="1">
      <c r="A335" s="13"/>
      <c r="B335" s="225"/>
      <c r="C335" s="226"/>
      <c r="D335" s="218" t="s">
        <v>161</v>
      </c>
      <c r="E335" s="227" t="s">
        <v>19</v>
      </c>
      <c r="F335" s="228" t="s">
        <v>543</v>
      </c>
      <c r="G335" s="226"/>
      <c r="H335" s="229">
        <v>5.6879999999999997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161</v>
      </c>
      <c r="AU335" s="235" t="s">
        <v>82</v>
      </c>
      <c r="AV335" s="13" t="s">
        <v>82</v>
      </c>
      <c r="AW335" s="13" t="s">
        <v>33</v>
      </c>
      <c r="AX335" s="13" t="s">
        <v>72</v>
      </c>
      <c r="AY335" s="235" t="s">
        <v>148</v>
      </c>
    </row>
    <row r="336" s="13" customFormat="1">
      <c r="A336" s="13"/>
      <c r="B336" s="225"/>
      <c r="C336" s="226"/>
      <c r="D336" s="218" t="s">
        <v>161</v>
      </c>
      <c r="E336" s="227" t="s">
        <v>19</v>
      </c>
      <c r="F336" s="228" t="s">
        <v>544</v>
      </c>
      <c r="G336" s="226"/>
      <c r="H336" s="229">
        <v>5.1299999999999999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161</v>
      </c>
      <c r="AU336" s="235" t="s">
        <v>82</v>
      </c>
      <c r="AV336" s="13" t="s">
        <v>82</v>
      </c>
      <c r="AW336" s="13" t="s">
        <v>33</v>
      </c>
      <c r="AX336" s="13" t="s">
        <v>72</v>
      </c>
      <c r="AY336" s="235" t="s">
        <v>148</v>
      </c>
    </row>
    <row r="337" s="13" customFormat="1">
      <c r="A337" s="13"/>
      <c r="B337" s="225"/>
      <c r="C337" s="226"/>
      <c r="D337" s="218" t="s">
        <v>161</v>
      </c>
      <c r="E337" s="227" t="s">
        <v>19</v>
      </c>
      <c r="F337" s="228" t="s">
        <v>545</v>
      </c>
      <c r="G337" s="226"/>
      <c r="H337" s="229">
        <v>4.1849999999999996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161</v>
      </c>
      <c r="AU337" s="235" t="s">
        <v>82</v>
      </c>
      <c r="AV337" s="13" t="s">
        <v>82</v>
      </c>
      <c r="AW337" s="13" t="s">
        <v>33</v>
      </c>
      <c r="AX337" s="13" t="s">
        <v>72</v>
      </c>
      <c r="AY337" s="235" t="s">
        <v>148</v>
      </c>
    </row>
    <row r="338" s="15" customFormat="1">
      <c r="A338" s="15"/>
      <c r="B338" s="248"/>
      <c r="C338" s="249"/>
      <c r="D338" s="218" t="s">
        <v>161</v>
      </c>
      <c r="E338" s="250" t="s">
        <v>19</v>
      </c>
      <c r="F338" s="251" t="s">
        <v>546</v>
      </c>
      <c r="G338" s="249"/>
      <c r="H338" s="252">
        <v>56.903000000000006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8" t="s">
        <v>161</v>
      </c>
      <c r="AU338" s="258" t="s">
        <v>82</v>
      </c>
      <c r="AV338" s="15" t="s">
        <v>163</v>
      </c>
      <c r="AW338" s="15" t="s">
        <v>33</v>
      </c>
      <c r="AX338" s="15" t="s">
        <v>72</v>
      </c>
      <c r="AY338" s="258" t="s">
        <v>148</v>
      </c>
    </row>
    <row r="339" s="14" customFormat="1">
      <c r="A339" s="14"/>
      <c r="B339" s="236"/>
      <c r="C339" s="237"/>
      <c r="D339" s="218" t="s">
        <v>161</v>
      </c>
      <c r="E339" s="238" t="s">
        <v>19</v>
      </c>
      <c r="F339" s="239" t="s">
        <v>254</v>
      </c>
      <c r="G339" s="237"/>
      <c r="H339" s="240">
        <v>56.903000000000006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161</v>
      </c>
      <c r="AU339" s="246" t="s">
        <v>82</v>
      </c>
      <c r="AV339" s="14" t="s">
        <v>155</v>
      </c>
      <c r="AW339" s="14" t="s">
        <v>33</v>
      </c>
      <c r="AX339" s="14" t="s">
        <v>80</v>
      </c>
      <c r="AY339" s="246" t="s">
        <v>148</v>
      </c>
    </row>
    <row r="340" s="2" customFormat="1" ht="33" customHeight="1">
      <c r="A340" s="39"/>
      <c r="B340" s="40"/>
      <c r="C340" s="205" t="s">
        <v>547</v>
      </c>
      <c r="D340" s="205" t="s">
        <v>150</v>
      </c>
      <c r="E340" s="206" t="s">
        <v>548</v>
      </c>
      <c r="F340" s="207" t="s">
        <v>549</v>
      </c>
      <c r="G340" s="208" t="s">
        <v>377</v>
      </c>
      <c r="H340" s="209">
        <v>8</v>
      </c>
      <c r="I340" s="210"/>
      <c r="J340" s="211">
        <f>ROUND(I340*H340,2)</f>
        <v>0</v>
      </c>
      <c r="K340" s="207" t="s">
        <v>154</v>
      </c>
      <c r="L340" s="45"/>
      <c r="M340" s="212" t="s">
        <v>19</v>
      </c>
      <c r="N340" s="213" t="s">
        <v>43</v>
      </c>
      <c r="O340" s="85"/>
      <c r="P340" s="214">
        <f>O340*H340</f>
        <v>0</v>
      </c>
      <c r="Q340" s="214">
        <v>0</v>
      </c>
      <c r="R340" s="214">
        <f>Q340*H340</f>
        <v>0</v>
      </c>
      <c r="S340" s="214">
        <v>0.066000000000000003</v>
      </c>
      <c r="T340" s="215">
        <f>S340*H340</f>
        <v>0.52800000000000002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261</v>
      </c>
      <c r="AT340" s="216" t="s">
        <v>150</v>
      </c>
      <c r="AU340" s="216" t="s">
        <v>82</v>
      </c>
      <c r="AY340" s="18" t="s">
        <v>148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80</v>
      </c>
      <c r="BK340" s="217">
        <f>ROUND(I340*H340,2)</f>
        <v>0</v>
      </c>
      <c r="BL340" s="18" t="s">
        <v>261</v>
      </c>
      <c r="BM340" s="216" t="s">
        <v>550</v>
      </c>
    </row>
    <row r="341" s="2" customFormat="1">
      <c r="A341" s="39"/>
      <c r="B341" s="40"/>
      <c r="C341" s="41"/>
      <c r="D341" s="218" t="s">
        <v>157</v>
      </c>
      <c r="E341" s="41"/>
      <c r="F341" s="219" t="s">
        <v>551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157</v>
      </c>
      <c r="AU341" s="18" t="s">
        <v>82</v>
      </c>
    </row>
    <row r="342" s="2" customFormat="1">
      <c r="A342" s="39"/>
      <c r="B342" s="40"/>
      <c r="C342" s="41"/>
      <c r="D342" s="223" t="s">
        <v>159</v>
      </c>
      <c r="E342" s="41"/>
      <c r="F342" s="224" t="s">
        <v>552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159</v>
      </c>
      <c r="AU342" s="18" t="s">
        <v>82</v>
      </c>
    </row>
    <row r="343" s="13" customFormat="1">
      <c r="A343" s="13"/>
      <c r="B343" s="225"/>
      <c r="C343" s="226"/>
      <c r="D343" s="218" t="s">
        <v>161</v>
      </c>
      <c r="E343" s="227" t="s">
        <v>19</v>
      </c>
      <c r="F343" s="228" t="s">
        <v>553</v>
      </c>
      <c r="G343" s="226"/>
      <c r="H343" s="229">
        <v>8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161</v>
      </c>
      <c r="AU343" s="235" t="s">
        <v>82</v>
      </c>
      <c r="AV343" s="13" t="s">
        <v>82</v>
      </c>
      <c r="AW343" s="13" t="s">
        <v>33</v>
      </c>
      <c r="AX343" s="13" t="s">
        <v>80</v>
      </c>
      <c r="AY343" s="235" t="s">
        <v>148</v>
      </c>
    </row>
    <row r="344" s="2" customFormat="1" ht="24.15" customHeight="1">
      <c r="A344" s="39"/>
      <c r="B344" s="40"/>
      <c r="C344" s="205" t="s">
        <v>554</v>
      </c>
      <c r="D344" s="205" t="s">
        <v>150</v>
      </c>
      <c r="E344" s="206" t="s">
        <v>555</v>
      </c>
      <c r="F344" s="207" t="s">
        <v>556</v>
      </c>
      <c r="G344" s="208" t="s">
        <v>174</v>
      </c>
      <c r="H344" s="209">
        <v>141.60900000000001</v>
      </c>
      <c r="I344" s="210"/>
      <c r="J344" s="211">
        <f>ROUND(I344*H344,2)</f>
        <v>0</v>
      </c>
      <c r="K344" s="207" t="s">
        <v>154</v>
      </c>
      <c r="L344" s="45"/>
      <c r="M344" s="212" t="s">
        <v>19</v>
      </c>
      <c r="N344" s="213" t="s">
        <v>43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0.032000000000000001</v>
      </c>
      <c r="T344" s="215">
        <f>S344*H344</f>
        <v>4.5314880000000004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261</v>
      </c>
      <c r="AT344" s="216" t="s">
        <v>150</v>
      </c>
      <c r="AU344" s="216" t="s">
        <v>82</v>
      </c>
      <c r="AY344" s="18" t="s">
        <v>148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80</v>
      </c>
      <c r="BK344" s="217">
        <f>ROUND(I344*H344,2)</f>
        <v>0</v>
      </c>
      <c r="BL344" s="18" t="s">
        <v>261</v>
      </c>
      <c r="BM344" s="216" t="s">
        <v>557</v>
      </c>
    </row>
    <row r="345" s="2" customFormat="1">
      <c r="A345" s="39"/>
      <c r="B345" s="40"/>
      <c r="C345" s="41"/>
      <c r="D345" s="218" t="s">
        <v>157</v>
      </c>
      <c r="E345" s="41"/>
      <c r="F345" s="219" t="s">
        <v>558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157</v>
      </c>
      <c r="AU345" s="18" t="s">
        <v>82</v>
      </c>
    </row>
    <row r="346" s="2" customFormat="1">
      <c r="A346" s="39"/>
      <c r="B346" s="40"/>
      <c r="C346" s="41"/>
      <c r="D346" s="223" t="s">
        <v>159</v>
      </c>
      <c r="E346" s="41"/>
      <c r="F346" s="224" t="s">
        <v>559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159</v>
      </c>
      <c r="AU346" s="18" t="s">
        <v>82</v>
      </c>
    </row>
    <row r="347" s="13" customFormat="1">
      <c r="A347" s="13"/>
      <c r="B347" s="225"/>
      <c r="C347" s="226"/>
      <c r="D347" s="218" t="s">
        <v>161</v>
      </c>
      <c r="E347" s="227" t="s">
        <v>19</v>
      </c>
      <c r="F347" s="228" t="s">
        <v>560</v>
      </c>
      <c r="G347" s="226"/>
      <c r="H347" s="229">
        <v>79.599000000000004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161</v>
      </c>
      <c r="AU347" s="235" t="s">
        <v>82</v>
      </c>
      <c r="AV347" s="13" t="s">
        <v>82</v>
      </c>
      <c r="AW347" s="13" t="s">
        <v>33</v>
      </c>
      <c r="AX347" s="13" t="s">
        <v>72</v>
      </c>
      <c r="AY347" s="235" t="s">
        <v>148</v>
      </c>
    </row>
    <row r="348" s="13" customFormat="1">
      <c r="A348" s="13"/>
      <c r="B348" s="225"/>
      <c r="C348" s="226"/>
      <c r="D348" s="218" t="s">
        <v>161</v>
      </c>
      <c r="E348" s="227" t="s">
        <v>19</v>
      </c>
      <c r="F348" s="228" t="s">
        <v>561</v>
      </c>
      <c r="G348" s="226"/>
      <c r="H348" s="229">
        <v>62.009999999999998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161</v>
      </c>
      <c r="AU348" s="235" t="s">
        <v>82</v>
      </c>
      <c r="AV348" s="13" t="s">
        <v>82</v>
      </c>
      <c r="AW348" s="13" t="s">
        <v>33</v>
      </c>
      <c r="AX348" s="13" t="s">
        <v>72</v>
      </c>
      <c r="AY348" s="235" t="s">
        <v>148</v>
      </c>
    </row>
    <row r="349" s="14" customFormat="1">
      <c r="A349" s="14"/>
      <c r="B349" s="236"/>
      <c r="C349" s="237"/>
      <c r="D349" s="218" t="s">
        <v>161</v>
      </c>
      <c r="E349" s="238" t="s">
        <v>19</v>
      </c>
      <c r="F349" s="239" t="s">
        <v>254</v>
      </c>
      <c r="G349" s="237"/>
      <c r="H349" s="240">
        <v>141.60900000000001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161</v>
      </c>
      <c r="AU349" s="246" t="s">
        <v>82</v>
      </c>
      <c r="AV349" s="14" t="s">
        <v>155</v>
      </c>
      <c r="AW349" s="14" t="s">
        <v>33</v>
      </c>
      <c r="AX349" s="14" t="s">
        <v>80</v>
      </c>
      <c r="AY349" s="246" t="s">
        <v>148</v>
      </c>
    </row>
    <row r="350" s="2" customFormat="1" ht="21.75" customHeight="1">
      <c r="A350" s="39"/>
      <c r="B350" s="40"/>
      <c r="C350" s="205" t="s">
        <v>562</v>
      </c>
      <c r="D350" s="205" t="s">
        <v>150</v>
      </c>
      <c r="E350" s="206" t="s">
        <v>563</v>
      </c>
      <c r="F350" s="207" t="s">
        <v>564</v>
      </c>
      <c r="G350" s="208" t="s">
        <v>174</v>
      </c>
      <c r="H350" s="209">
        <v>540.87</v>
      </c>
      <c r="I350" s="210"/>
      <c r="J350" s="211">
        <f>ROUND(I350*H350,2)</f>
        <v>0</v>
      </c>
      <c r="K350" s="207" t="s">
        <v>565</v>
      </c>
      <c r="L350" s="45"/>
      <c r="M350" s="212" t="s">
        <v>19</v>
      </c>
      <c r="N350" s="213" t="s">
        <v>43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0.040000000000000001</v>
      </c>
      <c r="T350" s="215">
        <f>S350*H350</f>
        <v>21.634800000000002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261</v>
      </c>
      <c r="AT350" s="216" t="s">
        <v>150</v>
      </c>
      <c r="AU350" s="216" t="s">
        <v>82</v>
      </c>
      <c r="AY350" s="18" t="s">
        <v>148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80</v>
      </c>
      <c r="BK350" s="217">
        <f>ROUND(I350*H350,2)</f>
        <v>0</v>
      </c>
      <c r="BL350" s="18" t="s">
        <v>261</v>
      </c>
      <c r="BM350" s="216" t="s">
        <v>566</v>
      </c>
    </row>
    <row r="351" s="2" customFormat="1">
      <c r="A351" s="39"/>
      <c r="B351" s="40"/>
      <c r="C351" s="41"/>
      <c r="D351" s="218" t="s">
        <v>157</v>
      </c>
      <c r="E351" s="41"/>
      <c r="F351" s="219" t="s">
        <v>564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157</v>
      </c>
      <c r="AU351" s="18" t="s">
        <v>82</v>
      </c>
    </row>
    <row r="352" s="13" customFormat="1">
      <c r="A352" s="13"/>
      <c r="B352" s="225"/>
      <c r="C352" s="226"/>
      <c r="D352" s="218" t="s">
        <v>161</v>
      </c>
      <c r="E352" s="227" t="s">
        <v>19</v>
      </c>
      <c r="F352" s="228" t="s">
        <v>567</v>
      </c>
      <c r="G352" s="226"/>
      <c r="H352" s="229">
        <v>102.02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161</v>
      </c>
      <c r="AU352" s="235" t="s">
        <v>82</v>
      </c>
      <c r="AV352" s="13" t="s">
        <v>82</v>
      </c>
      <c r="AW352" s="13" t="s">
        <v>33</v>
      </c>
      <c r="AX352" s="13" t="s">
        <v>72</v>
      </c>
      <c r="AY352" s="235" t="s">
        <v>148</v>
      </c>
    </row>
    <row r="353" s="13" customFormat="1">
      <c r="A353" s="13"/>
      <c r="B353" s="225"/>
      <c r="C353" s="226"/>
      <c r="D353" s="218" t="s">
        <v>161</v>
      </c>
      <c r="E353" s="227" t="s">
        <v>19</v>
      </c>
      <c r="F353" s="228" t="s">
        <v>568</v>
      </c>
      <c r="G353" s="226"/>
      <c r="H353" s="229">
        <v>204.46000000000001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161</v>
      </c>
      <c r="AU353" s="235" t="s">
        <v>82</v>
      </c>
      <c r="AV353" s="13" t="s">
        <v>82</v>
      </c>
      <c r="AW353" s="13" t="s">
        <v>33</v>
      </c>
      <c r="AX353" s="13" t="s">
        <v>72</v>
      </c>
      <c r="AY353" s="235" t="s">
        <v>148</v>
      </c>
    </row>
    <row r="354" s="13" customFormat="1">
      <c r="A354" s="13"/>
      <c r="B354" s="225"/>
      <c r="C354" s="226"/>
      <c r="D354" s="218" t="s">
        <v>161</v>
      </c>
      <c r="E354" s="227" t="s">
        <v>19</v>
      </c>
      <c r="F354" s="228" t="s">
        <v>569</v>
      </c>
      <c r="G354" s="226"/>
      <c r="H354" s="229">
        <v>234.38999999999999</v>
      </c>
      <c r="I354" s="230"/>
      <c r="J354" s="226"/>
      <c r="K354" s="226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161</v>
      </c>
      <c r="AU354" s="235" t="s">
        <v>82</v>
      </c>
      <c r="AV354" s="13" t="s">
        <v>82</v>
      </c>
      <c r="AW354" s="13" t="s">
        <v>33</v>
      </c>
      <c r="AX354" s="13" t="s">
        <v>72</v>
      </c>
      <c r="AY354" s="235" t="s">
        <v>148</v>
      </c>
    </row>
    <row r="355" s="14" customFormat="1">
      <c r="A355" s="14"/>
      <c r="B355" s="236"/>
      <c r="C355" s="237"/>
      <c r="D355" s="218" t="s">
        <v>161</v>
      </c>
      <c r="E355" s="238" t="s">
        <v>19</v>
      </c>
      <c r="F355" s="239" t="s">
        <v>254</v>
      </c>
      <c r="G355" s="237"/>
      <c r="H355" s="240">
        <v>540.87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6" t="s">
        <v>161</v>
      </c>
      <c r="AU355" s="246" t="s">
        <v>82</v>
      </c>
      <c r="AV355" s="14" t="s">
        <v>155</v>
      </c>
      <c r="AW355" s="14" t="s">
        <v>33</v>
      </c>
      <c r="AX355" s="14" t="s">
        <v>80</v>
      </c>
      <c r="AY355" s="246" t="s">
        <v>148</v>
      </c>
    </row>
    <row r="356" s="2" customFormat="1" ht="16.5" customHeight="1">
      <c r="A356" s="39"/>
      <c r="B356" s="40"/>
      <c r="C356" s="205" t="s">
        <v>570</v>
      </c>
      <c r="D356" s="205" t="s">
        <v>150</v>
      </c>
      <c r="E356" s="206" t="s">
        <v>571</v>
      </c>
      <c r="F356" s="207" t="s">
        <v>572</v>
      </c>
      <c r="G356" s="208" t="s">
        <v>174</v>
      </c>
      <c r="H356" s="209">
        <v>540.87</v>
      </c>
      <c r="I356" s="210"/>
      <c r="J356" s="211">
        <f>ROUND(I356*H356,2)</f>
        <v>0</v>
      </c>
      <c r="K356" s="207" t="s">
        <v>19</v>
      </c>
      <c r="L356" s="45"/>
      <c r="M356" s="212" t="s">
        <v>19</v>
      </c>
      <c r="N356" s="213" t="s">
        <v>43</v>
      </c>
      <c r="O356" s="85"/>
      <c r="P356" s="214">
        <f>O356*H356</f>
        <v>0</v>
      </c>
      <c r="Q356" s="214">
        <v>0</v>
      </c>
      <c r="R356" s="214">
        <f>Q356*H356</f>
        <v>0</v>
      </c>
      <c r="S356" s="214">
        <v>0.02</v>
      </c>
      <c r="T356" s="215">
        <f>S356*H356</f>
        <v>10.817400000000001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261</v>
      </c>
      <c r="AT356" s="216" t="s">
        <v>150</v>
      </c>
      <c r="AU356" s="216" t="s">
        <v>82</v>
      </c>
      <c r="AY356" s="18" t="s">
        <v>148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80</v>
      </c>
      <c r="BK356" s="217">
        <f>ROUND(I356*H356,2)</f>
        <v>0</v>
      </c>
      <c r="BL356" s="18" t="s">
        <v>261</v>
      </c>
      <c r="BM356" s="216" t="s">
        <v>573</v>
      </c>
    </row>
    <row r="357" s="2" customFormat="1">
      <c r="A357" s="39"/>
      <c r="B357" s="40"/>
      <c r="C357" s="41"/>
      <c r="D357" s="218" t="s">
        <v>157</v>
      </c>
      <c r="E357" s="41"/>
      <c r="F357" s="219" t="s">
        <v>574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157</v>
      </c>
      <c r="AU357" s="18" t="s">
        <v>82</v>
      </c>
    </row>
    <row r="358" s="2" customFormat="1" ht="21.75" customHeight="1">
      <c r="A358" s="39"/>
      <c r="B358" s="40"/>
      <c r="C358" s="205" t="s">
        <v>575</v>
      </c>
      <c r="D358" s="205" t="s">
        <v>150</v>
      </c>
      <c r="E358" s="206" t="s">
        <v>576</v>
      </c>
      <c r="F358" s="207" t="s">
        <v>577</v>
      </c>
      <c r="G358" s="208" t="s">
        <v>174</v>
      </c>
      <c r="H358" s="209">
        <v>349.62700000000001</v>
      </c>
      <c r="I358" s="210"/>
      <c r="J358" s="211">
        <f>ROUND(I358*H358,2)</f>
        <v>0</v>
      </c>
      <c r="K358" s="207" t="s">
        <v>154</v>
      </c>
      <c r="L358" s="45"/>
      <c r="M358" s="212" t="s">
        <v>19</v>
      </c>
      <c r="N358" s="213" t="s">
        <v>43</v>
      </c>
      <c r="O358" s="85"/>
      <c r="P358" s="214">
        <f>O358*H358</f>
        <v>0</v>
      </c>
      <c r="Q358" s="214">
        <v>0</v>
      </c>
      <c r="R358" s="214">
        <f>Q358*H358</f>
        <v>0</v>
      </c>
      <c r="S358" s="214">
        <v>0.065000000000000002</v>
      </c>
      <c r="T358" s="215">
        <f>S358*H358</f>
        <v>22.725755000000003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261</v>
      </c>
      <c r="AT358" s="216" t="s">
        <v>150</v>
      </c>
      <c r="AU358" s="216" t="s">
        <v>82</v>
      </c>
      <c r="AY358" s="18" t="s">
        <v>148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80</v>
      </c>
      <c r="BK358" s="217">
        <f>ROUND(I358*H358,2)</f>
        <v>0</v>
      </c>
      <c r="BL358" s="18" t="s">
        <v>261</v>
      </c>
      <c r="BM358" s="216" t="s">
        <v>578</v>
      </c>
    </row>
    <row r="359" s="2" customFormat="1">
      <c r="A359" s="39"/>
      <c r="B359" s="40"/>
      <c r="C359" s="41"/>
      <c r="D359" s="218" t="s">
        <v>157</v>
      </c>
      <c r="E359" s="41"/>
      <c r="F359" s="219" t="s">
        <v>577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157</v>
      </c>
      <c r="AU359" s="18" t="s">
        <v>82</v>
      </c>
    </row>
    <row r="360" s="2" customFormat="1">
      <c r="A360" s="39"/>
      <c r="B360" s="40"/>
      <c r="C360" s="41"/>
      <c r="D360" s="223" t="s">
        <v>159</v>
      </c>
      <c r="E360" s="41"/>
      <c r="F360" s="224" t="s">
        <v>579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159</v>
      </c>
      <c r="AU360" s="18" t="s">
        <v>82</v>
      </c>
    </row>
    <row r="361" s="13" customFormat="1">
      <c r="A361" s="13"/>
      <c r="B361" s="225"/>
      <c r="C361" s="226"/>
      <c r="D361" s="218" t="s">
        <v>161</v>
      </c>
      <c r="E361" s="227" t="s">
        <v>19</v>
      </c>
      <c r="F361" s="228" t="s">
        <v>580</v>
      </c>
      <c r="G361" s="226"/>
      <c r="H361" s="229">
        <v>6.9749999999999996</v>
      </c>
      <c r="I361" s="230"/>
      <c r="J361" s="226"/>
      <c r="K361" s="226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161</v>
      </c>
      <c r="AU361" s="235" t="s">
        <v>82</v>
      </c>
      <c r="AV361" s="13" t="s">
        <v>82</v>
      </c>
      <c r="AW361" s="13" t="s">
        <v>33</v>
      </c>
      <c r="AX361" s="13" t="s">
        <v>72</v>
      </c>
      <c r="AY361" s="235" t="s">
        <v>148</v>
      </c>
    </row>
    <row r="362" s="13" customFormat="1">
      <c r="A362" s="13"/>
      <c r="B362" s="225"/>
      <c r="C362" s="226"/>
      <c r="D362" s="218" t="s">
        <v>161</v>
      </c>
      <c r="E362" s="227" t="s">
        <v>19</v>
      </c>
      <c r="F362" s="228" t="s">
        <v>581</v>
      </c>
      <c r="G362" s="226"/>
      <c r="H362" s="229">
        <v>33.075000000000003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161</v>
      </c>
      <c r="AU362" s="235" t="s">
        <v>82</v>
      </c>
      <c r="AV362" s="13" t="s">
        <v>82</v>
      </c>
      <c r="AW362" s="13" t="s">
        <v>33</v>
      </c>
      <c r="AX362" s="13" t="s">
        <v>72</v>
      </c>
      <c r="AY362" s="235" t="s">
        <v>148</v>
      </c>
    </row>
    <row r="363" s="13" customFormat="1">
      <c r="A363" s="13"/>
      <c r="B363" s="225"/>
      <c r="C363" s="226"/>
      <c r="D363" s="218" t="s">
        <v>161</v>
      </c>
      <c r="E363" s="227" t="s">
        <v>19</v>
      </c>
      <c r="F363" s="228" t="s">
        <v>582</v>
      </c>
      <c r="G363" s="226"/>
      <c r="H363" s="229">
        <v>6.2729999999999997</v>
      </c>
      <c r="I363" s="230"/>
      <c r="J363" s="226"/>
      <c r="K363" s="226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161</v>
      </c>
      <c r="AU363" s="235" t="s">
        <v>82</v>
      </c>
      <c r="AV363" s="13" t="s">
        <v>82</v>
      </c>
      <c r="AW363" s="13" t="s">
        <v>33</v>
      </c>
      <c r="AX363" s="13" t="s">
        <v>72</v>
      </c>
      <c r="AY363" s="235" t="s">
        <v>148</v>
      </c>
    </row>
    <row r="364" s="13" customFormat="1">
      <c r="A364" s="13"/>
      <c r="B364" s="225"/>
      <c r="C364" s="226"/>
      <c r="D364" s="218" t="s">
        <v>161</v>
      </c>
      <c r="E364" s="227" t="s">
        <v>19</v>
      </c>
      <c r="F364" s="228" t="s">
        <v>583</v>
      </c>
      <c r="G364" s="226"/>
      <c r="H364" s="229">
        <v>14.4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161</v>
      </c>
      <c r="AU364" s="235" t="s">
        <v>82</v>
      </c>
      <c r="AV364" s="13" t="s">
        <v>82</v>
      </c>
      <c r="AW364" s="13" t="s">
        <v>33</v>
      </c>
      <c r="AX364" s="13" t="s">
        <v>72</v>
      </c>
      <c r="AY364" s="235" t="s">
        <v>148</v>
      </c>
    </row>
    <row r="365" s="13" customFormat="1">
      <c r="A365" s="13"/>
      <c r="B365" s="225"/>
      <c r="C365" s="226"/>
      <c r="D365" s="218" t="s">
        <v>161</v>
      </c>
      <c r="E365" s="227" t="s">
        <v>19</v>
      </c>
      <c r="F365" s="228" t="s">
        <v>584</v>
      </c>
      <c r="G365" s="226"/>
      <c r="H365" s="229">
        <v>9.3000000000000007</v>
      </c>
      <c r="I365" s="230"/>
      <c r="J365" s="226"/>
      <c r="K365" s="226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161</v>
      </c>
      <c r="AU365" s="235" t="s">
        <v>82</v>
      </c>
      <c r="AV365" s="13" t="s">
        <v>82</v>
      </c>
      <c r="AW365" s="13" t="s">
        <v>33</v>
      </c>
      <c r="AX365" s="13" t="s">
        <v>72</v>
      </c>
      <c r="AY365" s="235" t="s">
        <v>148</v>
      </c>
    </row>
    <row r="366" s="13" customFormat="1">
      <c r="A366" s="13"/>
      <c r="B366" s="225"/>
      <c r="C366" s="226"/>
      <c r="D366" s="218" t="s">
        <v>161</v>
      </c>
      <c r="E366" s="227" t="s">
        <v>19</v>
      </c>
      <c r="F366" s="228" t="s">
        <v>585</v>
      </c>
      <c r="G366" s="226"/>
      <c r="H366" s="229">
        <v>6.9749999999999996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161</v>
      </c>
      <c r="AU366" s="235" t="s">
        <v>82</v>
      </c>
      <c r="AV366" s="13" t="s">
        <v>82</v>
      </c>
      <c r="AW366" s="13" t="s">
        <v>33</v>
      </c>
      <c r="AX366" s="13" t="s">
        <v>72</v>
      </c>
      <c r="AY366" s="235" t="s">
        <v>148</v>
      </c>
    </row>
    <row r="367" s="13" customFormat="1">
      <c r="A367" s="13"/>
      <c r="B367" s="225"/>
      <c r="C367" s="226"/>
      <c r="D367" s="218" t="s">
        <v>161</v>
      </c>
      <c r="E367" s="227" t="s">
        <v>19</v>
      </c>
      <c r="F367" s="228" t="s">
        <v>586</v>
      </c>
      <c r="G367" s="226"/>
      <c r="H367" s="229">
        <v>2.3999999999999999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161</v>
      </c>
      <c r="AU367" s="235" t="s">
        <v>82</v>
      </c>
      <c r="AV367" s="13" t="s">
        <v>82</v>
      </c>
      <c r="AW367" s="13" t="s">
        <v>33</v>
      </c>
      <c r="AX367" s="13" t="s">
        <v>72</v>
      </c>
      <c r="AY367" s="235" t="s">
        <v>148</v>
      </c>
    </row>
    <row r="368" s="13" customFormat="1">
      <c r="A368" s="13"/>
      <c r="B368" s="225"/>
      <c r="C368" s="226"/>
      <c r="D368" s="218" t="s">
        <v>161</v>
      </c>
      <c r="E368" s="227" t="s">
        <v>19</v>
      </c>
      <c r="F368" s="228" t="s">
        <v>587</v>
      </c>
      <c r="G368" s="226"/>
      <c r="H368" s="229">
        <v>1.6799999999999999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161</v>
      </c>
      <c r="AU368" s="235" t="s">
        <v>82</v>
      </c>
      <c r="AV368" s="13" t="s">
        <v>82</v>
      </c>
      <c r="AW368" s="13" t="s">
        <v>33</v>
      </c>
      <c r="AX368" s="13" t="s">
        <v>72</v>
      </c>
      <c r="AY368" s="235" t="s">
        <v>148</v>
      </c>
    </row>
    <row r="369" s="15" customFormat="1">
      <c r="A369" s="15"/>
      <c r="B369" s="248"/>
      <c r="C369" s="249"/>
      <c r="D369" s="218" t="s">
        <v>161</v>
      </c>
      <c r="E369" s="250" t="s">
        <v>19</v>
      </c>
      <c r="F369" s="251" t="s">
        <v>588</v>
      </c>
      <c r="G369" s="249"/>
      <c r="H369" s="252">
        <v>81.078000000000017</v>
      </c>
      <c r="I369" s="253"/>
      <c r="J369" s="249"/>
      <c r="K369" s="249"/>
      <c r="L369" s="254"/>
      <c r="M369" s="255"/>
      <c r="N369" s="256"/>
      <c r="O369" s="256"/>
      <c r="P369" s="256"/>
      <c r="Q369" s="256"/>
      <c r="R369" s="256"/>
      <c r="S369" s="256"/>
      <c r="T369" s="257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8" t="s">
        <v>161</v>
      </c>
      <c r="AU369" s="258" t="s">
        <v>82</v>
      </c>
      <c r="AV369" s="15" t="s">
        <v>163</v>
      </c>
      <c r="AW369" s="15" t="s">
        <v>33</v>
      </c>
      <c r="AX369" s="15" t="s">
        <v>72</v>
      </c>
      <c r="AY369" s="258" t="s">
        <v>148</v>
      </c>
    </row>
    <row r="370" s="13" customFormat="1">
      <c r="A370" s="13"/>
      <c r="B370" s="225"/>
      <c r="C370" s="226"/>
      <c r="D370" s="218" t="s">
        <v>161</v>
      </c>
      <c r="E370" s="227" t="s">
        <v>19</v>
      </c>
      <c r="F370" s="228" t="s">
        <v>589</v>
      </c>
      <c r="G370" s="226"/>
      <c r="H370" s="229">
        <v>34.136000000000003</v>
      </c>
      <c r="I370" s="230"/>
      <c r="J370" s="226"/>
      <c r="K370" s="226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161</v>
      </c>
      <c r="AU370" s="235" t="s">
        <v>82</v>
      </c>
      <c r="AV370" s="13" t="s">
        <v>82</v>
      </c>
      <c r="AW370" s="13" t="s">
        <v>33</v>
      </c>
      <c r="AX370" s="13" t="s">
        <v>72</v>
      </c>
      <c r="AY370" s="235" t="s">
        <v>148</v>
      </c>
    </row>
    <row r="371" s="13" customFormat="1">
      <c r="A371" s="13"/>
      <c r="B371" s="225"/>
      <c r="C371" s="226"/>
      <c r="D371" s="218" t="s">
        <v>161</v>
      </c>
      <c r="E371" s="227" t="s">
        <v>19</v>
      </c>
      <c r="F371" s="228" t="s">
        <v>590</v>
      </c>
      <c r="G371" s="226"/>
      <c r="H371" s="229">
        <v>95.079999999999998</v>
      </c>
      <c r="I371" s="230"/>
      <c r="J371" s="226"/>
      <c r="K371" s="226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161</v>
      </c>
      <c r="AU371" s="235" t="s">
        <v>82</v>
      </c>
      <c r="AV371" s="13" t="s">
        <v>82</v>
      </c>
      <c r="AW371" s="13" t="s">
        <v>33</v>
      </c>
      <c r="AX371" s="13" t="s">
        <v>72</v>
      </c>
      <c r="AY371" s="235" t="s">
        <v>148</v>
      </c>
    </row>
    <row r="372" s="15" customFormat="1">
      <c r="A372" s="15"/>
      <c r="B372" s="248"/>
      <c r="C372" s="249"/>
      <c r="D372" s="218" t="s">
        <v>161</v>
      </c>
      <c r="E372" s="250" t="s">
        <v>19</v>
      </c>
      <c r="F372" s="251" t="s">
        <v>591</v>
      </c>
      <c r="G372" s="249"/>
      <c r="H372" s="252">
        <v>129.21600000000001</v>
      </c>
      <c r="I372" s="253"/>
      <c r="J372" s="249"/>
      <c r="K372" s="249"/>
      <c r="L372" s="254"/>
      <c r="M372" s="255"/>
      <c r="N372" s="256"/>
      <c r="O372" s="256"/>
      <c r="P372" s="256"/>
      <c r="Q372" s="256"/>
      <c r="R372" s="256"/>
      <c r="S372" s="256"/>
      <c r="T372" s="25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8" t="s">
        <v>161</v>
      </c>
      <c r="AU372" s="258" t="s">
        <v>82</v>
      </c>
      <c r="AV372" s="15" t="s">
        <v>163</v>
      </c>
      <c r="AW372" s="15" t="s">
        <v>33</v>
      </c>
      <c r="AX372" s="15" t="s">
        <v>72</v>
      </c>
      <c r="AY372" s="258" t="s">
        <v>148</v>
      </c>
    </row>
    <row r="373" s="13" customFormat="1">
      <c r="A373" s="13"/>
      <c r="B373" s="225"/>
      <c r="C373" s="226"/>
      <c r="D373" s="218" t="s">
        <v>161</v>
      </c>
      <c r="E373" s="227" t="s">
        <v>19</v>
      </c>
      <c r="F373" s="228" t="s">
        <v>592</v>
      </c>
      <c r="G373" s="226"/>
      <c r="H373" s="229">
        <v>69.019999999999996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161</v>
      </c>
      <c r="AU373" s="235" t="s">
        <v>82</v>
      </c>
      <c r="AV373" s="13" t="s">
        <v>82</v>
      </c>
      <c r="AW373" s="13" t="s">
        <v>33</v>
      </c>
      <c r="AX373" s="13" t="s">
        <v>72</v>
      </c>
      <c r="AY373" s="235" t="s">
        <v>148</v>
      </c>
    </row>
    <row r="374" s="15" customFormat="1">
      <c r="A374" s="15"/>
      <c r="B374" s="248"/>
      <c r="C374" s="249"/>
      <c r="D374" s="218" t="s">
        <v>161</v>
      </c>
      <c r="E374" s="250" t="s">
        <v>19</v>
      </c>
      <c r="F374" s="251" t="s">
        <v>593</v>
      </c>
      <c r="G374" s="249"/>
      <c r="H374" s="252">
        <v>69.019999999999996</v>
      </c>
      <c r="I374" s="253"/>
      <c r="J374" s="249"/>
      <c r="K374" s="249"/>
      <c r="L374" s="254"/>
      <c r="M374" s="255"/>
      <c r="N374" s="256"/>
      <c r="O374" s="256"/>
      <c r="P374" s="256"/>
      <c r="Q374" s="256"/>
      <c r="R374" s="256"/>
      <c r="S374" s="256"/>
      <c r="T374" s="257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8" t="s">
        <v>161</v>
      </c>
      <c r="AU374" s="258" t="s">
        <v>82</v>
      </c>
      <c r="AV374" s="15" t="s">
        <v>163</v>
      </c>
      <c r="AW374" s="15" t="s">
        <v>33</v>
      </c>
      <c r="AX374" s="15" t="s">
        <v>72</v>
      </c>
      <c r="AY374" s="258" t="s">
        <v>148</v>
      </c>
    </row>
    <row r="375" s="13" customFormat="1">
      <c r="A375" s="13"/>
      <c r="B375" s="225"/>
      <c r="C375" s="226"/>
      <c r="D375" s="218" t="s">
        <v>161</v>
      </c>
      <c r="E375" s="227" t="s">
        <v>19</v>
      </c>
      <c r="F375" s="228" t="s">
        <v>594</v>
      </c>
      <c r="G375" s="226"/>
      <c r="H375" s="229">
        <v>66.153000000000006</v>
      </c>
      <c r="I375" s="230"/>
      <c r="J375" s="226"/>
      <c r="K375" s="226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161</v>
      </c>
      <c r="AU375" s="235" t="s">
        <v>82</v>
      </c>
      <c r="AV375" s="13" t="s">
        <v>82</v>
      </c>
      <c r="AW375" s="13" t="s">
        <v>33</v>
      </c>
      <c r="AX375" s="13" t="s">
        <v>72</v>
      </c>
      <c r="AY375" s="235" t="s">
        <v>148</v>
      </c>
    </row>
    <row r="376" s="15" customFormat="1">
      <c r="A376" s="15"/>
      <c r="B376" s="248"/>
      <c r="C376" s="249"/>
      <c r="D376" s="218" t="s">
        <v>161</v>
      </c>
      <c r="E376" s="250" t="s">
        <v>19</v>
      </c>
      <c r="F376" s="251" t="s">
        <v>595</v>
      </c>
      <c r="G376" s="249"/>
      <c r="H376" s="252">
        <v>66.153000000000006</v>
      </c>
      <c r="I376" s="253"/>
      <c r="J376" s="249"/>
      <c r="K376" s="249"/>
      <c r="L376" s="254"/>
      <c r="M376" s="255"/>
      <c r="N376" s="256"/>
      <c r="O376" s="256"/>
      <c r="P376" s="256"/>
      <c r="Q376" s="256"/>
      <c r="R376" s="256"/>
      <c r="S376" s="256"/>
      <c r="T376" s="25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8" t="s">
        <v>161</v>
      </c>
      <c r="AU376" s="258" t="s">
        <v>82</v>
      </c>
      <c r="AV376" s="15" t="s">
        <v>163</v>
      </c>
      <c r="AW376" s="15" t="s">
        <v>33</v>
      </c>
      <c r="AX376" s="15" t="s">
        <v>72</v>
      </c>
      <c r="AY376" s="258" t="s">
        <v>148</v>
      </c>
    </row>
    <row r="377" s="13" customFormat="1">
      <c r="A377" s="13"/>
      <c r="B377" s="225"/>
      <c r="C377" s="226"/>
      <c r="D377" s="218" t="s">
        <v>161</v>
      </c>
      <c r="E377" s="227" t="s">
        <v>19</v>
      </c>
      <c r="F377" s="228" t="s">
        <v>596</v>
      </c>
      <c r="G377" s="226"/>
      <c r="H377" s="229">
        <v>4.1600000000000001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161</v>
      </c>
      <c r="AU377" s="235" t="s">
        <v>82</v>
      </c>
      <c r="AV377" s="13" t="s">
        <v>82</v>
      </c>
      <c r="AW377" s="13" t="s">
        <v>33</v>
      </c>
      <c r="AX377" s="13" t="s">
        <v>72</v>
      </c>
      <c r="AY377" s="235" t="s">
        <v>148</v>
      </c>
    </row>
    <row r="378" s="15" customFormat="1">
      <c r="A378" s="15"/>
      <c r="B378" s="248"/>
      <c r="C378" s="249"/>
      <c r="D378" s="218" t="s">
        <v>161</v>
      </c>
      <c r="E378" s="250" t="s">
        <v>19</v>
      </c>
      <c r="F378" s="251" t="s">
        <v>597</v>
      </c>
      <c r="G378" s="249"/>
      <c r="H378" s="252">
        <v>4.1600000000000001</v>
      </c>
      <c r="I378" s="253"/>
      <c r="J378" s="249"/>
      <c r="K378" s="249"/>
      <c r="L378" s="254"/>
      <c r="M378" s="255"/>
      <c r="N378" s="256"/>
      <c r="O378" s="256"/>
      <c r="P378" s="256"/>
      <c r="Q378" s="256"/>
      <c r="R378" s="256"/>
      <c r="S378" s="256"/>
      <c r="T378" s="257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8" t="s">
        <v>161</v>
      </c>
      <c r="AU378" s="258" t="s">
        <v>82</v>
      </c>
      <c r="AV378" s="15" t="s">
        <v>163</v>
      </c>
      <c r="AW378" s="15" t="s">
        <v>33</v>
      </c>
      <c r="AX378" s="15" t="s">
        <v>72</v>
      </c>
      <c r="AY378" s="258" t="s">
        <v>148</v>
      </c>
    </row>
    <row r="379" s="14" customFormat="1">
      <c r="A379" s="14"/>
      <c r="B379" s="236"/>
      <c r="C379" s="237"/>
      <c r="D379" s="218" t="s">
        <v>161</v>
      </c>
      <c r="E379" s="238" t="s">
        <v>19</v>
      </c>
      <c r="F379" s="239" t="s">
        <v>254</v>
      </c>
      <c r="G379" s="237"/>
      <c r="H379" s="240">
        <v>349.62700000000007</v>
      </c>
      <c r="I379" s="241"/>
      <c r="J379" s="237"/>
      <c r="K379" s="237"/>
      <c r="L379" s="242"/>
      <c r="M379" s="243"/>
      <c r="N379" s="244"/>
      <c r="O379" s="244"/>
      <c r="P379" s="244"/>
      <c r="Q379" s="244"/>
      <c r="R379" s="244"/>
      <c r="S379" s="244"/>
      <c r="T379" s="24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6" t="s">
        <v>161</v>
      </c>
      <c r="AU379" s="246" t="s">
        <v>82</v>
      </c>
      <c r="AV379" s="14" t="s">
        <v>155</v>
      </c>
      <c r="AW379" s="14" t="s">
        <v>33</v>
      </c>
      <c r="AX379" s="14" t="s">
        <v>80</v>
      </c>
      <c r="AY379" s="246" t="s">
        <v>148</v>
      </c>
    </row>
    <row r="380" s="2" customFormat="1" ht="21.75" customHeight="1">
      <c r="A380" s="39"/>
      <c r="B380" s="40"/>
      <c r="C380" s="205" t="s">
        <v>598</v>
      </c>
      <c r="D380" s="205" t="s">
        <v>150</v>
      </c>
      <c r="E380" s="206" t="s">
        <v>599</v>
      </c>
      <c r="F380" s="207" t="s">
        <v>600</v>
      </c>
      <c r="G380" s="208" t="s">
        <v>377</v>
      </c>
      <c r="H380" s="209">
        <v>1</v>
      </c>
      <c r="I380" s="210"/>
      <c r="J380" s="211">
        <f>ROUND(I380*H380,2)</f>
        <v>0</v>
      </c>
      <c r="K380" s="207" t="s">
        <v>154</v>
      </c>
      <c r="L380" s="45"/>
      <c r="M380" s="212" t="s">
        <v>19</v>
      </c>
      <c r="N380" s="213" t="s">
        <v>43</v>
      </c>
      <c r="O380" s="85"/>
      <c r="P380" s="214">
        <f>O380*H380</f>
        <v>0</v>
      </c>
      <c r="Q380" s="214">
        <v>0</v>
      </c>
      <c r="R380" s="214">
        <f>Q380*H380</f>
        <v>0</v>
      </c>
      <c r="S380" s="214">
        <v>0.012999999999999999</v>
      </c>
      <c r="T380" s="215">
        <f>S380*H380</f>
        <v>0.012999999999999999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6" t="s">
        <v>261</v>
      </c>
      <c r="AT380" s="216" t="s">
        <v>150</v>
      </c>
      <c r="AU380" s="216" t="s">
        <v>82</v>
      </c>
      <c r="AY380" s="18" t="s">
        <v>148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80</v>
      </c>
      <c r="BK380" s="217">
        <f>ROUND(I380*H380,2)</f>
        <v>0</v>
      </c>
      <c r="BL380" s="18" t="s">
        <v>261</v>
      </c>
      <c r="BM380" s="216" t="s">
        <v>601</v>
      </c>
    </row>
    <row r="381" s="2" customFormat="1">
      <c r="A381" s="39"/>
      <c r="B381" s="40"/>
      <c r="C381" s="41"/>
      <c r="D381" s="218" t="s">
        <v>157</v>
      </c>
      <c r="E381" s="41"/>
      <c r="F381" s="219" t="s">
        <v>602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157</v>
      </c>
      <c r="AU381" s="18" t="s">
        <v>82</v>
      </c>
    </row>
    <row r="382" s="2" customFormat="1">
      <c r="A382" s="39"/>
      <c r="B382" s="40"/>
      <c r="C382" s="41"/>
      <c r="D382" s="223" t="s">
        <v>159</v>
      </c>
      <c r="E382" s="41"/>
      <c r="F382" s="224" t="s">
        <v>603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159</v>
      </c>
      <c r="AU382" s="18" t="s">
        <v>82</v>
      </c>
    </row>
    <row r="383" s="2" customFormat="1" ht="24.15" customHeight="1">
      <c r="A383" s="39"/>
      <c r="B383" s="40"/>
      <c r="C383" s="205" t="s">
        <v>604</v>
      </c>
      <c r="D383" s="205" t="s">
        <v>150</v>
      </c>
      <c r="E383" s="206" t="s">
        <v>605</v>
      </c>
      <c r="F383" s="207" t="s">
        <v>606</v>
      </c>
      <c r="G383" s="208" t="s">
        <v>377</v>
      </c>
      <c r="H383" s="209">
        <v>1</v>
      </c>
      <c r="I383" s="210"/>
      <c r="J383" s="211">
        <f>ROUND(I383*H383,2)</f>
        <v>0</v>
      </c>
      <c r="K383" s="207" t="s">
        <v>154</v>
      </c>
      <c r="L383" s="45"/>
      <c r="M383" s="212" t="s">
        <v>19</v>
      </c>
      <c r="N383" s="213" t="s">
        <v>43</v>
      </c>
      <c r="O383" s="85"/>
      <c r="P383" s="214">
        <f>O383*H383</f>
        <v>0</v>
      </c>
      <c r="Q383" s="214">
        <v>0</v>
      </c>
      <c r="R383" s="214">
        <f>Q383*H383</f>
        <v>0</v>
      </c>
      <c r="S383" s="214">
        <v>0.1215</v>
      </c>
      <c r="T383" s="215">
        <f>S383*H383</f>
        <v>0.1215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261</v>
      </c>
      <c r="AT383" s="216" t="s">
        <v>150</v>
      </c>
      <c r="AU383" s="216" t="s">
        <v>82</v>
      </c>
      <c r="AY383" s="18" t="s">
        <v>148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80</v>
      </c>
      <c r="BK383" s="217">
        <f>ROUND(I383*H383,2)</f>
        <v>0</v>
      </c>
      <c r="BL383" s="18" t="s">
        <v>261</v>
      </c>
      <c r="BM383" s="216" t="s">
        <v>607</v>
      </c>
    </row>
    <row r="384" s="2" customFormat="1">
      <c r="A384" s="39"/>
      <c r="B384" s="40"/>
      <c r="C384" s="41"/>
      <c r="D384" s="218" t="s">
        <v>157</v>
      </c>
      <c r="E384" s="41"/>
      <c r="F384" s="219" t="s">
        <v>608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157</v>
      </c>
      <c r="AU384" s="18" t="s">
        <v>82</v>
      </c>
    </row>
    <row r="385" s="2" customFormat="1">
      <c r="A385" s="39"/>
      <c r="B385" s="40"/>
      <c r="C385" s="41"/>
      <c r="D385" s="223" t="s">
        <v>159</v>
      </c>
      <c r="E385" s="41"/>
      <c r="F385" s="224" t="s">
        <v>609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159</v>
      </c>
      <c r="AU385" s="18" t="s">
        <v>82</v>
      </c>
    </row>
    <row r="386" s="2" customFormat="1" ht="16.5" customHeight="1">
      <c r="A386" s="39"/>
      <c r="B386" s="40"/>
      <c r="C386" s="205" t="s">
        <v>610</v>
      </c>
      <c r="D386" s="205" t="s">
        <v>150</v>
      </c>
      <c r="E386" s="206" t="s">
        <v>611</v>
      </c>
      <c r="F386" s="207" t="s">
        <v>612</v>
      </c>
      <c r="G386" s="208" t="s">
        <v>377</v>
      </c>
      <c r="H386" s="209">
        <v>2</v>
      </c>
      <c r="I386" s="210"/>
      <c r="J386" s="211">
        <f>ROUND(I386*H386,2)</f>
        <v>0</v>
      </c>
      <c r="K386" s="207" t="s">
        <v>154</v>
      </c>
      <c r="L386" s="45"/>
      <c r="M386" s="212" t="s">
        <v>19</v>
      </c>
      <c r="N386" s="213" t="s">
        <v>43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0.02</v>
      </c>
      <c r="T386" s="215">
        <f>S386*H386</f>
        <v>0.040000000000000001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261</v>
      </c>
      <c r="AT386" s="216" t="s">
        <v>150</v>
      </c>
      <c r="AU386" s="216" t="s">
        <v>82</v>
      </c>
      <c r="AY386" s="18" t="s">
        <v>148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80</v>
      </c>
      <c r="BK386" s="217">
        <f>ROUND(I386*H386,2)</f>
        <v>0</v>
      </c>
      <c r="BL386" s="18" t="s">
        <v>261</v>
      </c>
      <c r="BM386" s="216" t="s">
        <v>613</v>
      </c>
    </row>
    <row r="387" s="2" customFormat="1">
      <c r="A387" s="39"/>
      <c r="B387" s="40"/>
      <c r="C387" s="41"/>
      <c r="D387" s="218" t="s">
        <v>157</v>
      </c>
      <c r="E387" s="41"/>
      <c r="F387" s="219" t="s">
        <v>614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157</v>
      </c>
      <c r="AU387" s="18" t="s">
        <v>82</v>
      </c>
    </row>
    <row r="388" s="2" customFormat="1">
      <c r="A388" s="39"/>
      <c r="B388" s="40"/>
      <c r="C388" s="41"/>
      <c r="D388" s="223" t="s">
        <v>159</v>
      </c>
      <c r="E388" s="41"/>
      <c r="F388" s="224" t="s">
        <v>615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159</v>
      </c>
      <c r="AU388" s="18" t="s">
        <v>82</v>
      </c>
    </row>
    <row r="389" s="2" customFormat="1" ht="16.5" customHeight="1">
      <c r="A389" s="39"/>
      <c r="B389" s="40"/>
      <c r="C389" s="205" t="s">
        <v>616</v>
      </c>
      <c r="D389" s="205" t="s">
        <v>150</v>
      </c>
      <c r="E389" s="206" t="s">
        <v>617</v>
      </c>
      <c r="F389" s="207" t="s">
        <v>618</v>
      </c>
      <c r="G389" s="208" t="s">
        <v>377</v>
      </c>
      <c r="H389" s="209">
        <v>1</v>
      </c>
      <c r="I389" s="210"/>
      <c r="J389" s="211">
        <f>ROUND(I389*H389,2)</f>
        <v>0</v>
      </c>
      <c r="K389" s="207" t="s">
        <v>154</v>
      </c>
      <c r="L389" s="45"/>
      <c r="M389" s="212" t="s">
        <v>19</v>
      </c>
      <c r="N389" s="213" t="s">
        <v>43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0.029999999999999999</v>
      </c>
      <c r="T389" s="215">
        <f>S389*H389</f>
        <v>0.029999999999999999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261</v>
      </c>
      <c r="AT389" s="216" t="s">
        <v>150</v>
      </c>
      <c r="AU389" s="216" t="s">
        <v>82</v>
      </c>
      <c r="AY389" s="18" t="s">
        <v>148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80</v>
      </c>
      <c r="BK389" s="217">
        <f>ROUND(I389*H389,2)</f>
        <v>0</v>
      </c>
      <c r="BL389" s="18" t="s">
        <v>261</v>
      </c>
      <c r="BM389" s="216" t="s">
        <v>619</v>
      </c>
    </row>
    <row r="390" s="2" customFormat="1">
      <c r="A390" s="39"/>
      <c r="B390" s="40"/>
      <c r="C390" s="41"/>
      <c r="D390" s="218" t="s">
        <v>157</v>
      </c>
      <c r="E390" s="41"/>
      <c r="F390" s="219" t="s">
        <v>620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157</v>
      </c>
      <c r="AU390" s="18" t="s">
        <v>82</v>
      </c>
    </row>
    <row r="391" s="2" customFormat="1">
      <c r="A391" s="39"/>
      <c r="B391" s="40"/>
      <c r="C391" s="41"/>
      <c r="D391" s="223" t="s">
        <v>159</v>
      </c>
      <c r="E391" s="41"/>
      <c r="F391" s="224" t="s">
        <v>621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159</v>
      </c>
      <c r="AU391" s="18" t="s">
        <v>82</v>
      </c>
    </row>
    <row r="392" s="2" customFormat="1" ht="24.15" customHeight="1">
      <c r="A392" s="39"/>
      <c r="B392" s="40"/>
      <c r="C392" s="205" t="s">
        <v>622</v>
      </c>
      <c r="D392" s="205" t="s">
        <v>150</v>
      </c>
      <c r="E392" s="206" t="s">
        <v>623</v>
      </c>
      <c r="F392" s="207" t="s">
        <v>624</v>
      </c>
      <c r="G392" s="208" t="s">
        <v>625</v>
      </c>
      <c r="H392" s="209">
        <v>1.1879999999999999</v>
      </c>
      <c r="I392" s="210"/>
      <c r="J392" s="211">
        <f>ROUND(I392*H392,2)</f>
        <v>0</v>
      </c>
      <c r="K392" s="207" t="s">
        <v>154</v>
      </c>
      <c r="L392" s="45"/>
      <c r="M392" s="212" t="s">
        <v>19</v>
      </c>
      <c r="N392" s="213" t="s">
        <v>43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0.001</v>
      </c>
      <c r="T392" s="215">
        <f>S392*H392</f>
        <v>0.001188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261</v>
      </c>
      <c r="AT392" s="216" t="s">
        <v>150</v>
      </c>
      <c r="AU392" s="216" t="s">
        <v>82</v>
      </c>
      <c r="AY392" s="18" t="s">
        <v>148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80</v>
      </c>
      <c r="BK392" s="217">
        <f>ROUND(I392*H392,2)</f>
        <v>0</v>
      </c>
      <c r="BL392" s="18" t="s">
        <v>261</v>
      </c>
      <c r="BM392" s="216" t="s">
        <v>626</v>
      </c>
    </row>
    <row r="393" s="2" customFormat="1">
      <c r="A393" s="39"/>
      <c r="B393" s="40"/>
      <c r="C393" s="41"/>
      <c r="D393" s="218" t="s">
        <v>157</v>
      </c>
      <c r="E393" s="41"/>
      <c r="F393" s="219" t="s">
        <v>627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157</v>
      </c>
      <c r="AU393" s="18" t="s">
        <v>82</v>
      </c>
    </row>
    <row r="394" s="2" customFormat="1">
      <c r="A394" s="39"/>
      <c r="B394" s="40"/>
      <c r="C394" s="41"/>
      <c r="D394" s="223" t="s">
        <v>159</v>
      </c>
      <c r="E394" s="41"/>
      <c r="F394" s="224" t="s">
        <v>628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159</v>
      </c>
      <c r="AU394" s="18" t="s">
        <v>82</v>
      </c>
    </row>
    <row r="395" s="13" customFormat="1">
      <c r="A395" s="13"/>
      <c r="B395" s="225"/>
      <c r="C395" s="226"/>
      <c r="D395" s="218" t="s">
        <v>161</v>
      </c>
      <c r="E395" s="227" t="s">
        <v>19</v>
      </c>
      <c r="F395" s="228" t="s">
        <v>629</v>
      </c>
      <c r="G395" s="226"/>
      <c r="H395" s="229">
        <v>0.39200000000000002</v>
      </c>
      <c r="I395" s="230"/>
      <c r="J395" s="226"/>
      <c r="K395" s="226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161</v>
      </c>
      <c r="AU395" s="235" t="s">
        <v>82</v>
      </c>
      <c r="AV395" s="13" t="s">
        <v>82</v>
      </c>
      <c r="AW395" s="13" t="s">
        <v>33</v>
      </c>
      <c r="AX395" s="13" t="s">
        <v>72</v>
      </c>
      <c r="AY395" s="235" t="s">
        <v>148</v>
      </c>
    </row>
    <row r="396" s="13" customFormat="1">
      <c r="A396" s="13"/>
      <c r="B396" s="225"/>
      <c r="C396" s="226"/>
      <c r="D396" s="218" t="s">
        <v>161</v>
      </c>
      <c r="E396" s="227" t="s">
        <v>19</v>
      </c>
      <c r="F396" s="228" t="s">
        <v>630</v>
      </c>
      <c r="G396" s="226"/>
      <c r="H396" s="229">
        <v>0.32500000000000001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161</v>
      </c>
      <c r="AU396" s="235" t="s">
        <v>82</v>
      </c>
      <c r="AV396" s="13" t="s">
        <v>82</v>
      </c>
      <c r="AW396" s="13" t="s">
        <v>33</v>
      </c>
      <c r="AX396" s="13" t="s">
        <v>72</v>
      </c>
      <c r="AY396" s="235" t="s">
        <v>148</v>
      </c>
    </row>
    <row r="397" s="13" customFormat="1">
      <c r="A397" s="13"/>
      <c r="B397" s="225"/>
      <c r="C397" s="226"/>
      <c r="D397" s="218" t="s">
        <v>161</v>
      </c>
      <c r="E397" s="227" t="s">
        <v>19</v>
      </c>
      <c r="F397" s="228" t="s">
        <v>631</v>
      </c>
      <c r="G397" s="226"/>
      <c r="H397" s="229">
        <v>0.213</v>
      </c>
      <c r="I397" s="230"/>
      <c r="J397" s="226"/>
      <c r="K397" s="226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161</v>
      </c>
      <c r="AU397" s="235" t="s">
        <v>82</v>
      </c>
      <c r="AV397" s="13" t="s">
        <v>82</v>
      </c>
      <c r="AW397" s="13" t="s">
        <v>33</v>
      </c>
      <c r="AX397" s="13" t="s">
        <v>72</v>
      </c>
      <c r="AY397" s="235" t="s">
        <v>148</v>
      </c>
    </row>
    <row r="398" s="13" customFormat="1">
      <c r="A398" s="13"/>
      <c r="B398" s="225"/>
      <c r="C398" s="226"/>
      <c r="D398" s="218" t="s">
        <v>161</v>
      </c>
      <c r="E398" s="227" t="s">
        <v>19</v>
      </c>
      <c r="F398" s="228" t="s">
        <v>632</v>
      </c>
      <c r="G398" s="226"/>
      <c r="H398" s="229">
        <v>0.13300000000000001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161</v>
      </c>
      <c r="AU398" s="235" t="s">
        <v>82</v>
      </c>
      <c r="AV398" s="13" t="s">
        <v>82</v>
      </c>
      <c r="AW398" s="13" t="s">
        <v>33</v>
      </c>
      <c r="AX398" s="13" t="s">
        <v>72</v>
      </c>
      <c r="AY398" s="235" t="s">
        <v>148</v>
      </c>
    </row>
    <row r="399" s="13" customFormat="1">
      <c r="A399" s="13"/>
      <c r="B399" s="225"/>
      <c r="C399" s="226"/>
      <c r="D399" s="218" t="s">
        <v>161</v>
      </c>
      <c r="E399" s="227" t="s">
        <v>19</v>
      </c>
      <c r="F399" s="228" t="s">
        <v>633</v>
      </c>
      <c r="G399" s="226"/>
      <c r="H399" s="229">
        <v>0.125</v>
      </c>
      <c r="I399" s="230"/>
      <c r="J399" s="226"/>
      <c r="K399" s="226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161</v>
      </c>
      <c r="AU399" s="235" t="s">
        <v>82</v>
      </c>
      <c r="AV399" s="13" t="s">
        <v>82</v>
      </c>
      <c r="AW399" s="13" t="s">
        <v>33</v>
      </c>
      <c r="AX399" s="13" t="s">
        <v>72</v>
      </c>
      <c r="AY399" s="235" t="s">
        <v>148</v>
      </c>
    </row>
    <row r="400" s="14" customFormat="1">
      <c r="A400" s="14"/>
      <c r="B400" s="236"/>
      <c r="C400" s="237"/>
      <c r="D400" s="218" t="s">
        <v>161</v>
      </c>
      <c r="E400" s="238" t="s">
        <v>19</v>
      </c>
      <c r="F400" s="239" t="s">
        <v>254</v>
      </c>
      <c r="G400" s="237"/>
      <c r="H400" s="240">
        <v>1.1880000000000002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161</v>
      </c>
      <c r="AU400" s="246" t="s">
        <v>82</v>
      </c>
      <c r="AV400" s="14" t="s">
        <v>155</v>
      </c>
      <c r="AW400" s="14" t="s">
        <v>33</v>
      </c>
      <c r="AX400" s="14" t="s">
        <v>80</v>
      </c>
      <c r="AY400" s="246" t="s">
        <v>148</v>
      </c>
    </row>
    <row r="401" s="2" customFormat="1" ht="24.15" customHeight="1">
      <c r="A401" s="39"/>
      <c r="B401" s="40"/>
      <c r="C401" s="205" t="s">
        <v>634</v>
      </c>
      <c r="D401" s="205" t="s">
        <v>150</v>
      </c>
      <c r="E401" s="206" t="s">
        <v>635</v>
      </c>
      <c r="F401" s="207" t="s">
        <v>636</v>
      </c>
      <c r="G401" s="208" t="s">
        <v>625</v>
      </c>
      <c r="H401" s="209">
        <v>160</v>
      </c>
      <c r="I401" s="210"/>
      <c r="J401" s="211">
        <f>ROUND(I401*H401,2)</f>
        <v>0</v>
      </c>
      <c r="K401" s="207" t="s">
        <v>154</v>
      </c>
      <c r="L401" s="45"/>
      <c r="M401" s="212" t="s">
        <v>19</v>
      </c>
      <c r="N401" s="213" t="s">
        <v>43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0.001</v>
      </c>
      <c r="T401" s="215">
        <f>S401*H401</f>
        <v>0.16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261</v>
      </c>
      <c r="AT401" s="216" t="s">
        <v>150</v>
      </c>
      <c r="AU401" s="216" t="s">
        <v>82</v>
      </c>
      <c r="AY401" s="18" t="s">
        <v>148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80</v>
      </c>
      <c r="BK401" s="217">
        <f>ROUND(I401*H401,2)</f>
        <v>0</v>
      </c>
      <c r="BL401" s="18" t="s">
        <v>261</v>
      </c>
      <c r="BM401" s="216" t="s">
        <v>637</v>
      </c>
    </row>
    <row r="402" s="2" customFormat="1">
      <c r="A402" s="39"/>
      <c r="B402" s="40"/>
      <c r="C402" s="41"/>
      <c r="D402" s="218" t="s">
        <v>157</v>
      </c>
      <c r="E402" s="41"/>
      <c r="F402" s="219" t="s">
        <v>638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157</v>
      </c>
      <c r="AU402" s="18" t="s">
        <v>82</v>
      </c>
    </row>
    <row r="403" s="2" customFormat="1">
      <c r="A403" s="39"/>
      <c r="B403" s="40"/>
      <c r="C403" s="41"/>
      <c r="D403" s="223" t="s">
        <v>159</v>
      </c>
      <c r="E403" s="41"/>
      <c r="F403" s="224" t="s">
        <v>639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159</v>
      </c>
      <c r="AU403" s="18" t="s">
        <v>82</v>
      </c>
    </row>
    <row r="404" s="13" customFormat="1">
      <c r="A404" s="13"/>
      <c r="B404" s="225"/>
      <c r="C404" s="226"/>
      <c r="D404" s="218" t="s">
        <v>161</v>
      </c>
      <c r="E404" s="227" t="s">
        <v>19</v>
      </c>
      <c r="F404" s="228" t="s">
        <v>640</v>
      </c>
      <c r="G404" s="226"/>
      <c r="H404" s="229">
        <v>160</v>
      </c>
      <c r="I404" s="230"/>
      <c r="J404" s="226"/>
      <c r="K404" s="226"/>
      <c r="L404" s="231"/>
      <c r="M404" s="232"/>
      <c r="N404" s="233"/>
      <c r="O404" s="233"/>
      <c r="P404" s="233"/>
      <c r="Q404" s="233"/>
      <c r="R404" s="233"/>
      <c r="S404" s="233"/>
      <c r="T404" s="23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5" t="s">
        <v>161</v>
      </c>
      <c r="AU404" s="235" t="s">
        <v>82</v>
      </c>
      <c r="AV404" s="13" t="s">
        <v>82</v>
      </c>
      <c r="AW404" s="13" t="s">
        <v>33</v>
      </c>
      <c r="AX404" s="13" t="s">
        <v>80</v>
      </c>
      <c r="AY404" s="235" t="s">
        <v>148</v>
      </c>
    </row>
    <row r="405" s="12" customFormat="1" ht="22.8" customHeight="1">
      <c r="A405" s="12"/>
      <c r="B405" s="189"/>
      <c r="C405" s="190"/>
      <c r="D405" s="191" t="s">
        <v>71</v>
      </c>
      <c r="E405" s="203" t="s">
        <v>641</v>
      </c>
      <c r="F405" s="203" t="s">
        <v>642</v>
      </c>
      <c r="G405" s="190"/>
      <c r="H405" s="190"/>
      <c r="I405" s="193"/>
      <c r="J405" s="204">
        <f>BK405</f>
        <v>0</v>
      </c>
      <c r="K405" s="190"/>
      <c r="L405" s="195"/>
      <c r="M405" s="196"/>
      <c r="N405" s="197"/>
      <c r="O405" s="197"/>
      <c r="P405" s="198">
        <f>SUM(P406:P412)</f>
        <v>0</v>
      </c>
      <c r="Q405" s="197"/>
      <c r="R405" s="198">
        <f>SUM(R406:R412)</f>
        <v>0</v>
      </c>
      <c r="S405" s="197"/>
      <c r="T405" s="199">
        <f>SUM(T406:T412)</f>
        <v>8.0994700000000002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0" t="s">
        <v>82</v>
      </c>
      <c r="AT405" s="201" t="s">
        <v>71</v>
      </c>
      <c r="AU405" s="201" t="s">
        <v>80</v>
      </c>
      <c r="AY405" s="200" t="s">
        <v>148</v>
      </c>
      <c r="BK405" s="202">
        <f>SUM(BK406:BK412)</f>
        <v>0</v>
      </c>
    </row>
    <row r="406" s="2" customFormat="1" ht="24.15" customHeight="1">
      <c r="A406" s="39"/>
      <c r="B406" s="40"/>
      <c r="C406" s="205" t="s">
        <v>643</v>
      </c>
      <c r="D406" s="205" t="s">
        <v>150</v>
      </c>
      <c r="E406" s="206" t="s">
        <v>644</v>
      </c>
      <c r="F406" s="207" t="s">
        <v>645</v>
      </c>
      <c r="G406" s="208" t="s">
        <v>174</v>
      </c>
      <c r="H406" s="209">
        <v>99.379999999999995</v>
      </c>
      <c r="I406" s="210"/>
      <c r="J406" s="211">
        <f>ROUND(I406*H406,2)</f>
        <v>0</v>
      </c>
      <c r="K406" s="207" t="s">
        <v>154</v>
      </c>
      <c r="L406" s="45"/>
      <c r="M406" s="212" t="s">
        <v>19</v>
      </c>
      <c r="N406" s="213" t="s">
        <v>43</v>
      </c>
      <c r="O406" s="85"/>
      <c r="P406" s="214">
        <f>O406*H406</f>
        <v>0</v>
      </c>
      <c r="Q406" s="214">
        <v>0</v>
      </c>
      <c r="R406" s="214">
        <f>Q406*H406</f>
        <v>0</v>
      </c>
      <c r="S406" s="214">
        <v>0.081500000000000003</v>
      </c>
      <c r="T406" s="215">
        <f>S406*H406</f>
        <v>8.0994700000000002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261</v>
      </c>
      <c r="AT406" s="216" t="s">
        <v>150</v>
      </c>
      <c r="AU406" s="216" t="s">
        <v>82</v>
      </c>
      <c r="AY406" s="18" t="s">
        <v>148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80</v>
      </c>
      <c r="BK406" s="217">
        <f>ROUND(I406*H406,2)</f>
        <v>0</v>
      </c>
      <c r="BL406" s="18" t="s">
        <v>261</v>
      </c>
      <c r="BM406" s="216" t="s">
        <v>646</v>
      </c>
    </row>
    <row r="407" s="2" customFormat="1">
      <c r="A407" s="39"/>
      <c r="B407" s="40"/>
      <c r="C407" s="41"/>
      <c r="D407" s="218" t="s">
        <v>157</v>
      </c>
      <c r="E407" s="41"/>
      <c r="F407" s="219" t="s">
        <v>647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157</v>
      </c>
      <c r="AU407" s="18" t="s">
        <v>82</v>
      </c>
    </row>
    <row r="408" s="2" customFormat="1">
      <c r="A408" s="39"/>
      <c r="B408" s="40"/>
      <c r="C408" s="41"/>
      <c r="D408" s="223" t="s">
        <v>159</v>
      </c>
      <c r="E408" s="41"/>
      <c r="F408" s="224" t="s">
        <v>648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159</v>
      </c>
      <c r="AU408" s="18" t="s">
        <v>82</v>
      </c>
    </row>
    <row r="409" s="13" customFormat="1">
      <c r="A409" s="13"/>
      <c r="B409" s="225"/>
      <c r="C409" s="226"/>
      <c r="D409" s="218" t="s">
        <v>161</v>
      </c>
      <c r="E409" s="227" t="s">
        <v>19</v>
      </c>
      <c r="F409" s="228" t="s">
        <v>649</v>
      </c>
      <c r="G409" s="226"/>
      <c r="H409" s="229">
        <v>11.42</v>
      </c>
      <c r="I409" s="230"/>
      <c r="J409" s="226"/>
      <c r="K409" s="226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161</v>
      </c>
      <c r="AU409" s="235" t="s">
        <v>82</v>
      </c>
      <c r="AV409" s="13" t="s">
        <v>82</v>
      </c>
      <c r="AW409" s="13" t="s">
        <v>33</v>
      </c>
      <c r="AX409" s="13" t="s">
        <v>72</v>
      </c>
      <c r="AY409" s="235" t="s">
        <v>148</v>
      </c>
    </row>
    <row r="410" s="13" customFormat="1">
      <c r="A410" s="13"/>
      <c r="B410" s="225"/>
      <c r="C410" s="226"/>
      <c r="D410" s="218" t="s">
        <v>161</v>
      </c>
      <c r="E410" s="227" t="s">
        <v>19</v>
      </c>
      <c r="F410" s="228" t="s">
        <v>650</v>
      </c>
      <c r="G410" s="226"/>
      <c r="H410" s="229">
        <v>44.659999999999997</v>
      </c>
      <c r="I410" s="230"/>
      <c r="J410" s="226"/>
      <c r="K410" s="226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161</v>
      </c>
      <c r="AU410" s="235" t="s">
        <v>82</v>
      </c>
      <c r="AV410" s="13" t="s">
        <v>82</v>
      </c>
      <c r="AW410" s="13" t="s">
        <v>33</v>
      </c>
      <c r="AX410" s="13" t="s">
        <v>72</v>
      </c>
      <c r="AY410" s="235" t="s">
        <v>148</v>
      </c>
    </row>
    <row r="411" s="13" customFormat="1">
      <c r="A411" s="13"/>
      <c r="B411" s="225"/>
      <c r="C411" s="226"/>
      <c r="D411" s="218" t="s">
        <v>161</v>
      </c>
      <c r="E411" s="227" t="s">
        <v>19</v>
      </c>
      <c r="F411" s="228" t="s">
        <v>651</v>
      </c>
      <c r="G411" s="226"/>
      <c r="H411" s="229">
        <v>43.299999999999997</v>
      </c>
      <c r="I411" s="230"/>
      <c r="J411" s="226"/>
      <c r="K411" s="226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161</v>
      </c>
      <c r="AU411" s="235" t="s">
        <v>82</v>
      </c>
      <c r="AV411" s="13" t="s">
        <v>82</v>
      </c>
      <c r="AW411" s="13" t="s">
        <v>33</v>
      </c>
      <c r="AX411" s="13" t="s">
        <v>72</v>
      </c>
      <c r="AY411" s="235" t="s">
        <v>148</v>
      </c>
    </row>
    <row r="412" s="14" customFormat="1">
      <c r="A412" s="14"/>
      <c r="B412" s="236"/>
      <c r="C412" s="237"/>
      <c r="D412" s="218" t="s">
        <v>161</v>
      </c>
      <c r="E412" s="238" t="s">
        <v>19</v>
      </c>
      <c r="F412" s="239" t="s">
        <v>254</v>
      </c>
      <c r="G412" s="237"/>
      <c r="H412" s="240">
        <v>99.379999999999995</v>
      </c>
      <c r="I412" s="241"/>
      <c r="J412" s="237"/>
      <c r="K412" s="237"/>
      <c r="L412" s="242"/>
      <c r="M412" s="259"/>
      <c r="N412" s="260"/>
      <c r="O412" s="260"/>
      <c r="P412" s="260"/>
      <c r="Q412" s="260"/>
      <c r="R412" s="260"/>
      <c r="S412" s="260"/>
      <c r="T412" s="26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161</v>
      </c>
      <c r="AU412" s="246" t="s">
        <v>82</v>
      </c>
      <c r="AV412" s="14" t="s">
        <v>155</v>
      </c>
      <c r="AW412" s="14" t="s">
        <v>33</v>
      </c>
      <c r="AX412" s="14" t="s">
        <v>80</v>
      </c>
      <c r="AY412" s="246" t="s">
        <v>148</v>
      </c>
    </row>
    <row r="413" s="2" customFormat="1" ht="6.96" customHeight="1">
      <c r="A413" s="39"/>
      <c r="B413" s="60"/>
      <c r="C413" s="61"/>
      <c r="D413" s="61"/>
      <c r="E413" s="61"/>
      <c r="F413" s="61"/>
      <c r="G413" s="61"/>
      <c r="H413" s="61"/>
      <c r="I413" s="61"/>
      <c r="J413" s="61"/>
      <c r="K413" s="61"/>
      <c r="L413" s="45"/>
      <c r="M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</row>
  </sheetData>
  <sheetProtection sheet="1" autoFilter="0" formatColumns="0" formatRows="0" objects="1" scenarios="1" spinCount="100000" saltValue="cN6HvQWF4E76/GjV0xIfR3ou7ZnxURzq6d7wtLiXWAqbA5e+EPm1uLqDk3+hOPZevEDBqxRNLlFpSDmzG0NREw==" hashValue="rHP0pgPhKvj8GTzuDPVATV10X/jWR7LW6CXkgynKdVxL3UAZAO6aROlGKFxfx3TR6V1IDGQcdLiOeNsuOOiImw==" algorithmName="SHA-512" password="CC35"/>
  <autoFilter ref="C97:K412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3" r:id="rId1" display="https://podminky.urs.cz/item/CS_URS_2021_01/132212111"/>
    <hyperlink ref="F108" r:id="rId2" display="https://podminky.urs.cz/item/CS_URS_2021_01/317944321"/>
    <hyperlink ref="F112" r:id="rId3" display="https://podminky.urs.cz/item/CS_URS_2021_01/346244381"/>
    <hyperlink ref="F117" r:id="rId4" display="https://podminky.urs.cz/item/CS_URS_2021_01/941211112"/>
    <hyperlink ref="F120" r:id="rId5" display="https://podminky.urs.cz/item/CS_URS_2021_01/941211211"/>
    <hyperlink ref="F124" r:id="rId6" display="https://podminky.urs.cz/item/CS_URS_2021_01/941211812"/>
    <hyperlink ref="F127" r:id="rId7" display="https://podminky.urs.cz/item/CS_URS_2021_01/944511111"/>
    <hyperlink ref="F130" r:id="rId8" display="https://podminky.urs.cz/item/CS_URS_2021_01/944511211"/>
    <hyperlink ref="F134" r:id="rId9" display="https://podminky.urs.cz/item/CS_URS_2021_01/944511811"/>
    <hyperlink ref="F137" r:id="rId10" display="https://podminky.urs.cz/item/CS_URS_2021_01/944711114"/>
    <hyperlink ref="F140" r:id="rId11" display="https://podminky.urs.cz/item/CS_URS_2021_01/944711214"/>
    <hyperlink ref="F144" r:id="rId12" display="https://podminky.urs.cz/item/CS_URS_2021_01/944711814"/>
    <hyperlink ref="F147" r:id="rId13" display="https://podminky.urs.cz/item/CS_URS_2021_01/949101111"/>
    <hyperlink ref="F150" r:id="rId14" display="https://podminky.urs.cz/item/CS_URS_2021_01/962032240"/>
    <hyperlink ref="F159" r:id="rId15" display="https://podminky.urs.cz/item/CS_URS_2021_01/962032631"/>
    <hyperlink ref="F163" r:id="rId16" display="https://podminky.urs.cz/item/CS_URS_2021_01/962042320"/>
    <hyperlink ref="F167" r:id="rId17" display="https://podminky.urs.cz/item/CS_URS_2021_01/974031664"/>
    <hyperlink ref="F172" r:id="rId18" display="https://podminky.urs.cz/item/CS_URS_2021_01/997013214"/>
    <hyperlink ref="F175" r:id="rId19" display="https://podminky.urs.cz/item/CS_URS_2021_01/997013501"/>
    <hyperlink ref="F178" r:id="rId20" display="https://podminky.urs.cz/item/CS_URS_2021_01/997013509"/>
    <hyperlink ref="F186" r:id="rId21" display="https://podminky.urs.cz/item/CS_URS_2021_01/997013811"/>
    <hyperlink ref="F189" r:id="rId22" display="https://podminky.urs.cz/item/CS_URS_2021_01/997013814"/>
    <hyperlink ref="F192" r:id="rId23" display="https://podminky.urs.cz/item/CS_URS_2021_01/997013863"/>
    <hyperlink ref="F196" r:id="rId24" display="https://podminky.urs.cz/item/CS_URS_2021_01/997013875"/>
    <hyperlink ref="F201" r:id="rId25" display="https://podminky.urs.cz/item/CS_URS_2021_01/712600831"/>
    <hyperlink ref="F208" r:id="rId26" display="https://podminky.urs.cz/item/CS_URS_2021_01/712600832"/>
    <hyperlink ref="F215" r:id="rId27" display="https://podminky.urs.cz/item/CS_URS_2021_01/713120813"/>
    <hyperlink ref="F219" r:id="rId28" display="https://podminky.urs.cz/item/CS_URS_2021_01/713130811"/>
    <hyperlink ref="F225" r:id="rId29" display="https://podminky.urs.cz/item/CS_URS_2021_01/713151813"/>
    <hyperlink ref="F232" r:id="rId30" display="https://podminky.urs.cz/item/CS_URS_2021_01/731200829"/>
    <hyperlink ref="F236" r:id="rId31" display="https://podminky.urs.cz/item/CS_URS_2021_01/732110813"/>
    <hyperlink ref="F239" r:id="rId32" display="https://podminky.urs.cz/item/CS_URS_2021_01/732212821"/>
    <hyperlink ref="F247" r:id="rId33" display="https://podminky.urs.cz/item/CS_URS_2021_01/733110810"/>
    <hyperlink ref="F252" r:id="rId34" display="https://podminky.urs.cz/item/CS_URS_2021_01/741371841"/>
    <hyperlink ref="F257" r:id="rId35" display="https://podminky.urs.cz/item/CS_URS_2021_01/751510862"/>
    <hyperlink ref="F260" r:id="rId36" display="https://podminky.urs.cz/item/CS_URS_2021_01/751611816"/>
    <hyperlink ref="F263" r:id="rId37" display="https://podminky.urs.cz/item/CS_URS_2021_01/751721821"/>
    <hyperlink ref="F270" r:id="rId38" display="https://podminky.urs.cz/item/CS_URS_2021_01/762331811"/>
    <hyperlink ref="F274" r:id="rId39" display="https://podminky.urs.cz/item/CS_URS_2021_01/762341811"/>
    <hyperlink ref="F293" r:id="rId40" display="https://podminky.urs.cz/item/CS_URS_2021_01/764001821"/>
    <hyperlink ref="F301" r:id="rId41" display="https://podminky.urs.cz/item/CS_URS_2021_01/764002841"/>
    <hyperlink ref="F305" r:id="rId42" display="https://podminky.urs.cz/item/CS_URS_2021_01/764002861"/>
    <hyperlink ref="F309" r:id="rId43" display="https://podminky.urs.cz/item/CS_URS_2021_01/764002871"/>
    <hyperlink ref="F313" r:id="rId44" display="https://podminky.urs.cz/item/CS_URS_2021_01/764004831"/>
    <hyperlink ref="F317" r:id="rId45" display="https://podminky.urs.cz/item/CS_URS_2021_01/764004861"/>
    <hyperlink ref="F322" r:id="rId46" display="https://podminky.urs.cz/item/CS_URS_2021_01/765151801"/>
    <hyperlink ref="F328" r:id="rId47" display="https://podminky.urs.cz/item/CS_URS_2021_01/765151811"/>
    <hyperlink ref="F332" r:id="rId48" display="https://podminky.urs.cz/item/CS_URS_2021_01/767141800"/>
    <hyperlink ref="F342" r:id="rId49" display="https://podminky.urs.cz/item/CS_URS_2021_01/767162811"/>
    <hyperlink ref="F346" r:id="rId50" display="https://podminky.urs.cz/item/CS_URS_2021_01/767311850"/>
    <hyperlink ref="F360" r:id="rId51" display="https://podminky.urs.cz/item/CS_URS_2021_01/767631800"/>
    <hyperlink ref="F382" r:id="rId52" display="https://podminky.urs.cz/item/CS_URS_2021_01/767641800"/>
    <hyperlink ref="F385" r:id="rId53" display="https://podminky.urs.cz/item/CS_URS_2021_01/767651812"/>
    <hyperlink ref="F388" r:id="rId54" display="https://podminky.urs.cz/item/CS_URS_2021_01/767812852"/>
    <hyperlink ref="F391" r:id="rId55" display="https://podminky.urs.cz/item/CS_URS_2021_01/767812853"/>
    <hyperlink ref="F394" r:id="rId56" display="https://podminky.urs.cz/item/CS_URS_2021_01/767996701"/>
    <hyperlink ref="F403" r:id="rId57" display="https://podminky.urs.cz/item/CS_URS_2021_01/767996801"/>
    <hyperlink ref="F408" r:id="rId58" display="https://podminky.urs.cz/item/CS_URS_2021_01/7814718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652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ROUND((SUM(BE96:BE898)),  2)</f>
        <v>0</v>
      </c>
      <c r="G33" s="39"/>
      <c r="H33" s="39"/>
      <c r="I33" s="149">
        <v>0.20999999999999999</v>
      </c>
      <c r="J33" s="148">
        <f>ROUND(((SUM(BE96:BE898))*I33),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ROUND((SUM(BF96:BF898)),  2)</f>
        <v>0</v>
      </c>
      <c r="G34" s="39"/>
      <c r="H34" s="39"/>
      <c r="I34" s="149">
        <v>0.14999999999999999</v>
      </c>
      <c r="J34" s="148">
        <f>ROUND(((SUM(BF96:BF898))*I34),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ROUND((SUM(BG96:BG898)),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ROUND((SUM(BH96:BH898)),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ROUND((SUM(BI96:BI898)),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zateplení objektu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Č. Lípa</v>
      </c>
      <c r="G52" s="41"/>
      <c r="H52" s="41"/>
      <c r="I52" s="33" t="s">
        <v>23</v>
      </c>
      <c r="J52" s="73" t="str">
        <f>IF(J12="","",J12)</f>
        <v>1. 8. 2021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116</v>
      </c>
      <c r="E61" s="175"/>
      <c r="F61" s="175"/>
      <c r="G61" s="175"/>
      <c r="H61" s="175"/>
      <c r="I61" s="175"/>
      <c r="J61" s="176">
        <f>J98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653</v>
      </c>
      <c r="E62" s="175"/>
      <c r="F62" s="175"/>
      <c r="G62" s="175"/>
      <c r="H62" s="175"/>
      <c r="I62" s="175"/>
      <c r="J62" s="176">
        <f>J120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117</v>
      </c>
      <c r="E63" s="175"/>
      <c r="F63" s="175"/>
      <c r="G63" s="175"/>
      <c r="H63" s="175"/>
      <c r="I63" s="175"/>
      <c r="J63" s="176">
        <f>J255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654</v>
      </c>
      <c r="E64" s="175"/>
      <c r="F64" s="175"/>
      <c r="G64" s="175"/>
      <c r="H64" s="175"/>
      <c r="I64" s="175"/>
      <c r="J64" s="176">
        <f>J292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119</v>
      </c>
      <c r="E65" s="169"/>
      <c r="F65" s="169"/>
      <c r="G65" s="169"/>
      <c r="H65" s="169"/>
      <c r="I65" s="169"/>
      <c r="J65" s="170">
        <f>J296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655</v>
      </c>
      <c r="E66" s="175"/>
      <c r="F66" s="175"/>
      <c r="G66" s="175"/>
      <c r="H66" s="175"/>
      <c r="I66" s="175"/>
      <c r="J66" s="176">
        <f>J297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120</v>
      </c>
      <c r="E67" s="175"/>
      <c r="F67" s="175"/>
      <c r="G67" s="175"/>
      <c r="H67" s="175"/>
      <c r="I67" s="175"/>
      <c r="J67" s="176">
        <f>J322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121</v>
      </c>
      <c r="E68" s="175"/>
      <c r="F68" s="175"/>
      <c r="G68" s="175"/>
      <c r="H68" s="175"/>
      <c r="I68" s="175"/>
      <c r="J68" s="176">
        <f>J435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656</v>
      </c>
      <c r="E69" s="175"/>
      <c r="F69" s="175"/>
      <c r="G69" s="175"/>
      <c r="H69" s="175"/>
      <c r="I69" s="175"/>
      <c r="J69" s="176">
        <f>J541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127</v>
      </c>
      <c r="E70" s="175"/>
      <c r="F70" s="175"/>
      <c r="G70" s="175"/>
      <c r="H70" s="175"/>
      <c r="I70" s="175"/>
      <c r="J70" s="176">
        <f>J552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128</v>
      </c>
      <c r="E71" s="175"/>
      <c r="F71" s="175"/>
      <c r="G71" s="175"/>
      <c r="H71" s="175"/>
      <c r="I71" s="175"/>
      <c r="J71" s="176">
        <f>J614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129</v>
      </c>
      <c r="E72" s="175"/>
      <c r="F72" s="175"/>
      <c r="G72" s="175"/>
      <c r="H72" s="175"/>
      <c r="I72" s="175"/>
      <c r="J72" s="176">
        <f>J654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657</v>
      </c>
      <c r="E73" s="175"/>
      <c r="F73" s="175"/>
      <c r="G73" s="175"/>
      <c r="H73" s="175"/>
      <c r="I73" s="175"/>
      <c r="J73" s="176">
        <f>J712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131</v>
      </c>
      <c r="E74" s="175"/>
      <c r="F74" s="175"/>
      <c r="G74" s="175"/>
      <c r="H74" s="175"/>
      <c r="I74" s="175"/>
      <c r="J74" s="176">
        <f>J737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658</v>
      </c>
      <c r="E75" s="175"/>
      <c r="F75" s="175"/>
      <c r="G75" s="175"/>
      <c r="H75" s="175"/>
      <c r="I75" s="175"/>
      <c r="J75" s="176">
        <f>J877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659</v>
      </c>
      <c r="E76" s="175"/>
      <c r="F76" s="175"/>
      <c r="G76" s="175"/>
      <c r="H76" s="175"/>
      <c r="I76" s="175"/>
      <c r="J76" s="176">
        <f>J891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133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61" t="str">
        <f>E7</f>
        <v>SENB obj. 2983 U Synagogy Č. Lípa rev.2</v>
      </c>
      <c r="F86" s="33"/>
      <c r="G86" s="33"/>
      <c r="H86" s="33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108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02 - zateplení objektu</v>
      </c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Č. Lípa</v>
      </c>
      <c r="G90" s="41"/>
      <c r="H90" s="41"/>
      <c r="I90" s="33" t="s">
        <v>23</v>
      </c>
      <c r="J90" s="73" t="str">
        <f>IF(J12="","",J12)</f>
        <v>1. 8. 2021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E15</f>
        <v>Město Č. Lípa</v>
      </c>
      <c r="G92" s="41"/>
      <c r="H92" s="41"/>
      <c r="I92" s="33" t="s">
        <v>31</v>
      </c>
      <c r="J92" s="37" t="str">
        <f>E21</f>
        <v>KIP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IF(E18="","",E18)</f>
        <v>Vyplň údaj</v>
      </c>
      <c r="G93" s="41"/>
      <c r="H93" s="41"/>
      <c r="I93" s="33" t="s">
        <v>34</v>
      </c>
      <c r="J93" s="37" t="str">
        <f>E24</f>
        <v>J. Nešněra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8"/>
      <c r="B95" s="179"/>
      <c r="C95" s="180" t="s">
        <v>134</v>
      </c>
      <c r="D95" s="181" t="s">
        <v>57</v>
      </c>
      <c r="E95" s="181" t="s">
        <v>53</v>
      </c>
      <c r="F95" s="181" t="s">
        <v>54</v>
      </c>
      <c r="G95" s="181" t="s">
        <v>135</v>
      </c>
      <c r="H95" s="181" t="s">
        <v>136</v>
      </c>
      <c r="I95" s="181" t="s">
        <v>137</v>
      </c>
      <c r="J95" s="181" t="s">
        <v>112</v>
      </c>
      <c r="K95" s="182" t="s">
        <v>138</v>
      </c>
      <c r="L95" s="183"/>
      <c r="M95" s="93" t="s">
        <v>19</v>
      </c>
      <c r="N95" s="94" t="s">
        <v>42</v>
      </c>
      <c r="O95" s="94" t="s">
        <v>139</v>
      </c>
      <c r="P95" s="94" t="s">
        <v>140</v>
      </c>
      <c r="Q95" s="94" t="s">
        <v>141</v>
      </c>
      <c r="R95" s="94" t="s">
        <v>142</v>
      </c>
      <c r="S95" s="94" t="s">
        <v>143</v>
      </c>
      <c r="T95" s="95" t="s">
        <v>144</v>
      </c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</row>
    <row r="96" s="2" customFormat="1" ht="22.8" customHeight="1">
      <c r="A96" s="39"/>
      <c r="B96" s="40"/>
      <c r="C96" s="100" t="s">
        <v>145</v>
      </c>
      <c r="D96" s="41"/>
      <c r="E96" s="41"/>
      <c r="F96" s="41"/>
      <c r="G96" s="41"/>
      <c r="H96" s="41"/>
      <c r="I96" s="41"/>
      <c r="J96" s="184">
        <f>BK96</f>
        <v>0</v>
      </c>
      <c r="K96" s="41"/>
      <c r="L96" s="45"/>
      <c r="M96" s="96"/>
      <c r="N96" s="185"/>
      <c r="O96" s="97"/>
      <c r="P96" s="186">
        <f>P97+P296</f>
        <v>0</v>
      </c>
      <c r="Q96" s="97"/>
      <c r="R96" s="186">
        <f>R97+R296</f>
        <v>120.33674822</v>
      </c>
      <c r="S96" s="97"/>
      <c r="T96" s="187">
        <f>T97+T296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113</v>
      </c>
      <c r="BK96" s="188">
        <f>BK97+BK296</f>
        <v>0</v>
      </c>
    </row>
    <row r="97" s="12" customFormat="1" ht="25.92" customHeight="1">
      <c r="A97" s="12"/>
      <c r="B97" s="189"/>
      <c r="C97" s="190"/>
      <c r="D97" s="191" t="s">
        <v>71</v>
      </c>
      <c r="E97" s="192" t="s">
        <v>146</v>
      </c>
      <c r="F97" s="192" t="s">
        <v>147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P98+P120+P255+P292</f>
        <v>0</v>
      </c>
      <c r="Q97" s="197"/>
      <c r="R97" s="198">
        <f>R98+R120+R255+R292</f>
        <v>70.890314540000006</v>
      </c>
      <c r="S97" s="197"/>
      <c r="T97" s="199">
        <f>T98+T120+T255+T292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80</v>
      </c>
      <c r="AT97" s="201" t="s">
        <v>71</v>
      </c>
      <c r="AU97" s="201" t="s">
        <v>72</v>
      </c>
      <c r="AY97" s="200" t="s">
        <v>148</v>
      </c>
      <c r="BK97" s="202">
        <f>BK98+BK120+BK255+BK292</f>
        <v>0</v>
      </c>
    </row>
    <row r="98" s="12" customFormat="1" ht="22.8" customHeight="1">
      <c r="A98" s="12"/>
      <c r="B98" s="189"/>
      <c r="C98" s="190"/>
      <c r="D98" s="191" t="s">
        <v>71</v>
      </c>
      <c r="E98" s="203" t="s">
        <v>163</v>
      </c>
      <c r="F98" s="203" t="s">
        <v>164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SUM(P99:P119)</f>
        <v>0</v>
      </c>
      <c r="Q98" s="197"/>
      <c r="R98" s="198">
        <f>SUM(R99:R119)</f>
        <v>27.58915506</v>
      </c>
      <c r="S98" s="197"/>
      <c r="T98" s="199">
        <f>SUM(T99:T119)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80</v>
      </c>
      <c r="AT98" s="201" t="s">
        <v>71</v>
      </c>
      <c r="AU98" s="201" t="s">
        <v>80</v>
      </c>
      <c r="AY98" s="200" t="s">
        <v>148</v>
      </c>
      <c r="BK98" s="202">
        <f>SUM(BK99:BK119)</f>
        <v>0</v>
      </c>
    </row>
    <row r="99" s="2" customFormat="1" ht="33" customHeight="1">
      <c r="A99" s="39"/>
      <c r="B99" s="40"/>
      <c r="C99" s="205" t="s">
        <v>80</v>
      </c>
      <c r="D99" s="205" t="s">
        <v>150</v>
      </c>
      <c r="E99" s="206" t="s">
        <v>660</v>
      </c>
      <c r="F99" s="207" t="s">
        <v>661</v>
      </c>
      <c r="G99" s="208" t="s">
        <v>174</v>
      </c>
      <c r="H99" s="209">
        <v>44.399999999999999</v>
      </c>
      <c r="I99" s="210"/>
      <c r="J99" s="211">
        <f>ROUND(I99*H99,2)</f>
        <v>0</v>
      </c>
      <c r="K99" s="207" t="s">
        <v>662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0.42831999999999998</v>
      </c>
      <c r="R99" s="214">
        <f>Q99*H99</f>
        <v>19.017408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155</v>
      </c>
      <c r="AT99" s="216" t="s">
        <v>150</v>
      </c>
      <c r="AU99" s="216" t="s">
        <v>82</v>
      </c>
      <c r="AY99" s="18" t="s">
        <v>148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155</v>
      </c>
      <c r="BM99" s="216" t="s">
        <v>663</v>
      </c>
    </row>
    <row r="100" s="2" customFormat="1">
      <c r="A100" s="39"/>
      <c r="B100" s="40"/>
      <c r="C100" s="41"/>
      <c r="D100" s="218" t="s">
        <v>157</v>
      </c>
      <c r="E100" s="41"/>
      <c r="F100" s="219" t="s">
        <v>664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157</v>
      </c>
      <c r="AU100" s="18" t="s">
        <v>82</v>
      </c>
    </row>
    <row r="101" s="2" customFormat="1">
      <c r="A101" s="39"/>
      <c r="B101" s="40"/>
      <c r="C101" s="41"/>
      <c r="D101" s="223" t="s">
        <v>159</v>
      </c>
      <c r="E101" s="41"/>
      <c r="F101" s="224" t="s">
        <v>665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159</v>
      </c>
      <c r="AU101" s="18" t="s">
        <v>82</v>
      </c>
    </row>
    <row r="102" s="13" customFormat="1">
      <c r="A102" s="13"/>
      <c r="B102" s="225"/>
      <c r="C102" s="226"/>
      <c r="D102" s="218" t="s">
        <v>161</v>
      </c>
      <c r="E102" s="227" t="s">
        <v>19</v>
      </c>
      <c r="F102" s="228" t="s">
        <v>666</v>
      </c>
      <c r="G102" s="226"/>
      <c r="H102" s="229">
        <v>44.399999999999999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161</v>
      </c>
      <c r="AU102" s="235" t="s">
        <v>82</v>
      </c>
      <c r="AV102" s="13" t="s">
        <v>82</v>
      </c>
      <c r="AW102" s="13" t="s">
        <v>33</v>
      </c>
      <c r="AX102" s="13" t="s">
        <v>80</v>
      </c>
      <c r="AY102" s="235" t="s">
        <v>148</v>
      </c>
    </row>
    <row r="103" s="2" customFormat="1" ht="24.15" customHeight="1">
      <c r="A103" s="39"/>
      <c r="B103" s="40"/>
      <c r="C103" s="205" t="s">
        <v>82</v>
      </c>
      <c r="D103" s="205" t="s">
        <v>150</v>
      </c>
      <c r="E103" s="206" t="s">
        <v>667</v>
      </c>
      <c r="F103" s="207" t="s">
        <v>668</v>
      </c>
      <c r="G103" s="208" t="s">
        <v>174</v>
      </c>
      <c r="H103" s="209">
        <v>21.523</v>
      </c>
      <c r="I103" s="210"/>
      <c r="J103" s="211">
        <f>ROUND(I103*H103,2)</f>
        <v>0</v>
      </c>
      <c r="K103" s="207" t="s">
        <v>662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0.34327999999999997</v>
      </c>
      <c r="R103" s="214">
        <f>Q103*H103</f>
        <v>7.3884154399999993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155</v>
      </c>
      <c r="AT103" s="216" t="s">
        <v>150</v>
      </c>
      <c r="AU103" s="216" t="s">
        <v>82</v>
      </c>
      <c r="AY103" s="18" t="s">
        <v>148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155</v>
      </c>
      <c r="BM103" s="216" t="s">
        <v>669</v>
      </c>
    </row>
    <row r="104" s="2" customFormat="1">
      <c r="A104" s="39"/>
      <c r="B104" s="40"/>
      <c r="C104" s="41"/>
      <c r="D104" s="218" t="s">
        <v>157</v>
      </c>
      <c r="E104" s="41"/>
      <c r="F104" s="219" t="s">
        <v>670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157</v>
      </c>
      <c r="AU104" s="18" t="s">
        <v>82</v>
      </c>
    </row>
    <row r="105" s="2" customFormat="1">
      <c r="A105" s="39"/>
      <c r="B105" s="40"/>
      <c r="C105" s="41"/>
      <c r="D105" s="223" t="s">
        <v>159</v>
      </c>
      <c r="E105" s="41"/>
      <c r="F105" s="224" t="s">
        <v>671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159</v>
      </c>
      <c r="AU105" s="18" t="s">
        <v>82</v>
      </c>
    </row>
    <row r="106" s="13" customFormat="1">
      <c r="A106" s="13"/>
      <c r="B106" s="225"/>
      <c r="C106" s="226"/>
      <c r="D106" s="218" t="s">
        <v>161</v>
      </c>
      <c r="E106" s="227" t="s">
        <v>19</v>
      </c>
      <c r="F106" s="228" t="s">
        <v>672</v>
      </c>
      <c r="G106" s="226"/>
      <c r="H106" s="229">
        <v>17.632999999999999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161</v>
      </c>
      <c r="AU106" s="235" t="s">
        <v>82</v>
      </c>
      <c r="AV106" s="13" t="s">
        <v>82</v>
      </c>
      <c r="AW106" s="13" t="s">
        <v>33</v>
      </c>
      <c r="AX106" s="13" t="s">
        <v>72</v>
      </c>
      <c r="AY106" s="235" t="s">
        <v>148</v>
      </c>
    </row>
    <row r="107" s="13" customFormat="1">
      <c r="A107" s="13"/>
      <c r="B107" s="225"/>
      <c r="C107" s="226"/>
      <c r="D107" s="218" t="s">
        <v>161</v>
      </c>
      <c r="E107" s="227" t="s">
        <v>19</v>
      </c>
      <c r="F107" s="228" t="s">
        <v>673</v>
      </c>
      <c r="G107" s="226"/>
      <c r="H107" s="229">
        <v>3.21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161</v>
      </c>
      <c r="AU107" s="235" t="s">
        <v>82</v>
      </c>
      <c r="AV107" s="13" t="s">
        <v>82</v>
      </c>
      <c r="AW107" s="13" t="s">
        <v>33</v>
      </c>
      <c r="AX107" s="13" t="s">
        <v>72</v>
      </c>
      <c r="AY107" s="235" t="s">
        <v>148</v>
      </c>
    </row>
    <row r="108" s="13" customFormat="1">
      <c r="A108" s="13"/>
      <c r="B108" s="225"/>
      <c r="C108" s="226"/>
      <c r="D108" s="218" t="s">
        <v>161</v>
      </c>
      <c r="E108" s="227" t="s">
        <v>19</v>
      </c>
      <c r="F108" s="228" t="s">
        <v>674</v>
      </c>
      <c r="G108" s="226"/>
      <c r="H108" s="229">
        <v>0.68000000000000005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161</v>
      </c>
      <c r="AU108" s="235" t="s">
        <v>82</v>
      </c>
      <c r="AV108" s="13" t="s">
        <v>82</v>
      </c>
      <c r="AW108" s="13" t="s">
        <v>33</v>
      </c>
      <c r="AX108" s="13" t="s">
        <v>72</v>
      </c>
      <c r="AY108" s="235" t="s">
        <v>148</v>
      </c>
    </row>
    <row r="109" s="14" customFormat="1">
      <c r="A109" s="14"/>
      <c r="B109" s="236"/>
      <c r="C109" s="237"/>
      <c r="D109" s="218" t="s">
        <v>161</v>
      </c>
      <c r="E109" s="238" t="s">
        <v>19</v>
      </c>
      <c r="F109" s="239" t="s">
        <v>254</v>
      </c>
      <c r="G109" s="237"/>
      <c r="H109" s="240">
        <v>21.523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161</v>
      </c>
      <c r="AU109" s="246" t="s">
        <v>82</v>
      </c>
      <c r="AV109" s="14" t="s">
        <v>155</v>
      </c>
      <c r="AW109" s="14" t="s">
        <v>33</v>
      </c>
      <c r="AX109" s="14" t="s">
        <v>80</v>
      </c>
      <c r="AY109" s="246" t="s">
        <v>148</v>
      </c>
    </row>
    <row r="110" s="2" customFormat="1" ht="16.5" customHeight="1">
      <c r="A110" s="39"/>
      <c r="B110" s="40"/>
      <c r="C110" s="205" t="s">
        <v>163</v>
      </c>
      <c r="D110" s="205" t="s">
        <v>150</v>
      </c>
      <c r="E110" s="206" t="s">
        <v>675</v>
      </c>
      <c r="F110" s="207" t="s">
        <v>676</v>
      </c>
      <c r="G110" s="208" t="s">
        <v>167</v>
      </c>
      <c r="H110" s="209">
        <v>0.92100000000000004</v>
      </c>
      <c r="I110" s="210"/>
      <c r="J110" s="211">
        <f>ROUND(I110*H110,2)</f>
        <v>0</v>
      </c>
      <c r="K110" s="207" t="s">
        <v>662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1.04922</v>
      </c>
      <c r="R110" s="214">
        <f>Q110*H110</f>
        <v>0.96633162000000006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155</v>
      </c>
      <c r="AT110" s="216" t="s">
        <v>150</v>
      </c>
      <c r="AU110" s="216" t="s">
        <v>82</v>
      </c>
      <c r="AY110" s="18" t="s">
        <v>148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155</v>
      </c>
      <c r="BM110" s="216" t="s">
        <v>677</v>
      </c>
    </row>
    <row r="111" s="2" customFormat="1">
      <c r="A111" s="39"/>
      <c r="B111" s="40"/>
      <c r="C111" s="41"/>
      <c r="D111" s="218" t="s">
        <v>157</v>
      </c>
      <c r="E111" s="41"/>
      <c r="F111" s="219" t="s">
        <v>678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157</v>
      </c>
      <c r="AU111" s="18" t="s">
        <v>82</v>
      </c>
    </row>
    <row r="112" s="2" customFormat="1">
      <c r="A112" s="39"/>
      <c r="B112" s="40"/>
      <c r="C112" s="41"/>
      <c r="D112" s="223" t="s">
        <v>159</v>
      </c>
      <c r="E112" s="41"/>
      <c r="F112" s="224" t="s">
        <v>679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159</v>
      </c>
      <c r="AU112" s="18" t="s">
        <v>82</v>
      </c>
    </row>
    <row r="113" s="13" customFormat="1">
      <c r="A113" s="13"/>
      <c r="B113" s="225"/>
      <c r="C113" s="226"/>
      <c r="D113" s="218" t="s">
        <v>161</v>
      </c>
      <c r="E113" s="227" t="s">
        <v>19</v>
      </c>
      <c r="F113" s="228" t="s">
        <v>680</v>
      </c>
      <c r="G113" s="226"/>
      <c r="H113" s="229">
        <v>0.28399999999999997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161</v>
      </c>
      <c r="AU113" s="235" t="s">
        <v>82</v>
      </c>
      <c r="AV113" s="13" t="s">
        <v>82</v>
      </c>
      <c r="AW113" s="13" t="s">
        <v>33</v>
      </c>
      <c r="AX113" s="13" t="s">
        <v>72</v>
      </c>
      <c r="AY113" s="235" t="s">
        <v>148</v>
      </c>
    </row>
    <row r="114" s="13" customFormat="1">
      <c r="A114" s="13"/>
      <c r="B114" s="225"/>
      <c r="C114" s="226"/>
      <c r="D114" s="218" t="s">
        <v>161</v>
      </c>
      <c r="E114" s="227" t="s">
        <v>19</v>
      </c>
      <c r="F114" s="228" t="s">
        <v>681</v>
      </c>
      <c r="G114" s="226"/>
      <c r="H114" s="229">
        <v>0.63700000000000001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161</v>
      </c>
      <c r="AU114" s="235" t="s">
        <v>82</v>
      </c>
      <c r="AV114" s="13" t="s">
        <v>82</v>
      </c>
      <c r="AW114" s="13" t="s">
        <v>33</v>
      </c>
      <c r="AX114" s="13" t="s">
        <v>72</v>
      </c>
      <c r="AY114" s="235" t="s">
        <v>148</v>
      </c>
    </row>
    <row r="115" s="14" customFormat="1">
      <c r="A115" s="14"/>
      <c r="B115" s="236"/>
      <c r="C115" s="237"/>
      <c r="D115" s="218" t="s">
        <v>161</v>
      </c>
      <c r="E115" s="238" t="s">
        <v>19</v>
      </c>
      <c r="F115" s="239" t="s">
        <v>254</v>
      </c>
      <c r="G115" s="237"/>
      <c r="H115" s="240">
        <v>0.92100000000000004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161</v>
      </c>
      <c r="AU115" s="246" t="s">
        <v>82</v>
      </c>
      <c r="AV115" s="14" t="s">
        <v>155</v>
      </c>
      <c r="AW115" s="14" t="s">
        <v>33</v>
      </c>
      <c r="AX115" s="14" t="s">
        <v>80</v>
      </c>
      <c r="AY115" s="246" t="s">
        <v>148</v>
      </c>
    </row>
    <row r="116" s="2" customFormat="1" ht="24.15" customHeight="1">
      <c r="A116" s="39"/>
      <c r="B116" s="40"/>
      <c r="C116" s="205" t="s">
        <v>155</v>
      </c>
      <c r="D116" s="205" t="s">
        <v>150</v>
      </c>
      <c r="E116" s="206" t="s">
        <v>682</v>
      </c>
      <c r="F116" s="207" t="s">
        <v>683</v>
      </c>
      <c r="G116" s="208" t="s">
        <v>174</v>
      </c>
      <c r="H116" s="209">
        <v>1.3999999999999999</v>
      </c>
      <c r="I116" s="210"/>
      <c r="J116" s="211">
        <f>ROUND(I116*H116,2)</f>
        <v>0</v>
      </c>
      <c r="K116" s="207" t="s">
        <v>662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0.155</v>
      </c>
      <c r="R116" s="214">
        <f>Q116*H116</f>
        <v>0.217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155</v>
      </c>
      <c r="AT116" s="216" t="s">
        <v>150</v>
      </c>
      <c r="AU116" s="216" t="s">
        <v>82</v>
      </c>
      <c r="AY116" s="18" t="s">
        <v>148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155</v>
      </c>
      <c r="BM116" s="216" t="s">
        <v>684</v>
      </c>
    </row>
    <row r="117" s="2" customFormat="1">
      <c r="A117" s="39"/>
      <c r="B117" s="40"/>
      <c r="C117" s="41"/>
      <c r="D117" s="218" t="s">
        <v>157</v>
      </c>
      <c r="E117" s="41"/>
      <c r="F117" s="219" t="s">
        <v>685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157</v>
      </c>
      <c r="AU117" s="18" t="s">
        <v>82</v>
      </c>
    </row>
    <row r="118" s="2" customFormat="1">
      <c r="A118" s="39"/>
      <c r="B118" s="40"/>
      <c r="C118" s="41"/>
      <c r="D118" s="223" t="s">
        <v>159</v>
      </c>
      <c r="E118" s="41"/>
      <c r="F118" s="224" t="s">
        <v>686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159</v>
      </c>
      <c r="AU118" s="18" t="s">
        <v>82</v>
      </c>
    </row>
    <row r="119" s="13" customFormat="1">
      <c r="A119" s="13"/>
      <c r="B119" s="225"/>
      <c r="C119" s="226"/>
      <c r="D119" s="218" t="s">
        <v>161</v>
      </c>
      <c r="E119" s="227" t="s">
        <v>19</v>
      </c>
      <c r="F119" s="228" t="s">
        <v>687</v>
      </c>
      <c r="G119" s="226"/>
      <c r="H119" s="229">
        <v>1.3999999999999999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161</v>
      </c>
      <c r="AU119" s="235" t="s">
        <v>82</v>
      </c>
      <c r="AV119" s="13" t="s">
        <v>82</v>
      </c>
      <c r="AW119" s="13" t="s">
        <v>33</v>
      </c>
      <c r="AX119" s="13" t="s">
        <v>80</v>
      </c>
      <c r="AY119" s="235" t="s">
        <v>148</v>
      </c>
    </row>
    <row r="120" s="12" customFormat="1" ht="22.8" customHeight="1">
      <c r="A120" s="12"/>
      <c r="B120" s="189"/>
      <c r="C120" s="190"/>
      <c r="D120" s="191" t="s">
        <v>71</v>
      </c>
      <c r="E120" s="203" t="s">
        <v>193</v>
      </c>
      <c r="F120" s="203" t="s">
        <v>688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SUM(P121:P254)</f>
        <v>0</v>
      </c>
      <c r="Q120" s="197"/>
      <c r="R120" s="198">
        <f>SUM(R121:R254)</f>
        <v>43.29481698</v>
      </c>
      <c r="S120" s="197"/>
      <c r="T120" s="199">
        <f>SUM(T121:T254)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80</v>
      </c>
      <c r="AT120" s="201" t="s">
        <v>71</v>
      </c>
      <c r="AU120" s="201" t="s">
        <v>80</v>
      </c>
      <c r="AY120" s="200" t="s">
        <v>148</v>
      </c>
      <c r="BK120" s="202">
        <f>SUM(BK121:BK254)</f>
        <v>0</v>
      </c>
    </row>
    <row r="121" s="2" customFormat="1" ht="24.15" customHeight="1">
      <c r="A121" s="39"/>
      <c r="B121" s="40"/>
      <c r="C121" s="205" t="s">
        <v>186</v>
      </c>
      <c r="D121" s="205" t="s">
        <v>150</v>
      </c>
      <c r="E121" s="206" t="s">
        <v>689</v>
      </c>
      <c r="F121" s="207" t="s">
        <v>690</v>
      </c>
      <c r="G121" s="208" t="s">
        <v>174</v>
      </c>
      <c r="H121" s="209">
        <v>232</v>
      </c>
      <c r="I121" s="210"/>
      <c r="J121" s="211">
        <f>ROUND(I121*H121,2)</f>
        <v>0</v>
      </c>
      <c r="K121" s="207" t="s">
        <v>662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0.0040000000000000001</v>
      </c>
      <c r="R121" s="214">
        <f>Q121*H121</f>
        <v>0.92800000000000005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155</v>
      </c>
      <c r="AT121" s="216" t="s">
        <v>150</v>
      </c>
      <c r="AU121" s="216" t="s">
        <v>82</v>
      </c>
      <c r="AY121" s="18" t="s">
        <v>148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155</v>
      </c>
      <c r="BM121" s="216" t="s">
        <v>691</v>
      </c>
    </row>
    <row r="122" s="2" customFormat="1">
      <c r="A122" s="39"/>
      <c r="B122" s="40"/>
      <c r="C122" s="41"/>
      <c r="D122" s="218" t="s">
        <v>157</v>
      </c>
      <c r="E122" s="41"/>
      <c r="F122" s="219" t="s">
        <v>692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157</v>
      </c>
      <c r="AU122" s="18" t="s">
        <v>82</v>
      </c>
    </row>
    <row r="123" s="2" customFormat="1">
      <c r="A123" s="39"/>
      <c r="B123" s="40"/>
      <c r="C123" s="41"/>
      <c r="D123" s="223" t="s">
        <v>159</v>
      </c>
      <c r="E123" s="41"/>
      <c r="F123" s="224" t="s">
        <v>693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159</v>
      </c>
      <c r="AU123" s="18" t="s">
        <v>82</v>
      </c>
    </row>
    <row r="124" s="2" customFormat="1" ht="49.05" customHeight="1">
      <c r="A124" s="39"/>
      <c r="B124" s="40"/>
      <c r="C124" s="205" t="s">
        <v>193</v>
      </c>
      <c r="D124" s="205" t="s">
        <v>150</v>
      </c>
      <c r="E124" s="206" t="s">
        <v>694</v>
      </c>
      <c r="F124" s="207" t="s">
        <v>695</v>
      </c>
      <c r="G124" s="208" t="s">
        <v>174</v>
      </c>
      <c r="H124" s="209">
        <v>11</v>
      </c>
      <c r="I124" s="210"/>
      <c r="J124" s="211">
        <f>ROUND(I124*H124,2)</f>
        <v>0</v>
      </c>
      <c r="K124" s="207" t="s">
        <v>662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0.012489999999999999</v>
      </c>
      <c r="R124" s="214">
        <f>Q124*H124</f>
        <v>0.13738999999999998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155</v>
      </c>
      <c r="AT124" s="216" t="s">
        <v>150</v>
      </c>
      <c r="AU124" s="216" t="s">
        <v>82</v>
      </c>
      <c r="AY124" s="18" t="s">
        <v>148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155</v>
      </c>
      <c r="BM124" s="216" t="s">
        <v>696</v>
      </c>
    </row>
    <row r="125" s="2" customFormat="1">
      <c r="A125" s="39"/>
      <c r="B125" s="40"/>
      <c r="C125" s="41"/>
      <c r="D125" s="218" t="s">
        <v>157</v>
      </c>
      <c r="E125" s="41"/>
      <c r="F125" s="219" t="s">
        <v>697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157</v>
      </c>
      <c r="AU125" s="18" t="s">
        <v>82</v>
      </c>
    </row>
    <row r="126" s="2" customFormat="1">
      <c r="A126" s="39"/>
      <c r="B126" s="40"/>
      <c r="C126" s="41"/>
      <c r="D126" s="223" t="s">
        <v>159</v>
      </c>
      <c r="E126" s="41"/>
      <c r="F126" s="224" t="s">
        <v>698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159</v>
      </c>
      <c r="AU126" s="18" t="s">
        <v>82</v>
      </c>
    </row>
    <row r="127" s="13" customFormat="1">
      <c r="A127" s="13"/>
      <c r="B127" s="225"/>
      <c r="C127" s="226"/>
      <c r="D127" s="218" t="s">
        <v>161</v>
      </c>
      <c r="E127" s="227" t="s">
        <v>19</v>
      </c>
      <c r="F127" s="228" t="s">
        <v>699</v>
      </c>
      <c r="G127" s="226"/>
      <c r="H127" s="229">
        <v>11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161</v>
      </c>
      <c r="AU127" s="235" t="s">
        <v>82</v>
      </c>
      <c r="AV127" s="13" t="s">
        <v>82</v>
      </c>
      <c r="AW127" s="13" t="s">
        <v>33</v>
      </c>
      <c r="AX127" s="13" t="s">
        <v>80</v>
      </c>
      <c r="AY127" s="235" t="s">
        <v>148</v>
      </c>
    </row>
    <row r="128" s="2" customFormat="1" ht="24.15" customHeight="1">
      <c r="A128" s="39"/>
      <c r="B128" s="40"/>
      <c r="C128" s="262" t="s">
        <v>199</v>
      </c>
      <c r="D128" s="262" t="s">
        <v>700</v>
      </c>
      <c r="E128" s="263" t="s">
        <v>701</v>
      </c>
      <c r="F128" s="264" t="s">
        <v>702</v>
      </c>
      <c r="G128" s="265" t="s">
        <v>174</v>
      </c>
      <c r="H128" s="266">
        <v>11.220000000000001</v>
      </c>
      <c r="I128" s="267"/>
      <c r="J128" s="268">
        <f>ROUND(I128*H128,2)</f>
        <v>0</v>
      </c>
      <c r="K128" s="264" t="s">
        <v>662</v>
      </c>
      <c r="L128" s="269"/>
      <c r="M128" s="270" t="s">
        <v>19</v>
      </c>
      <c r="N128" s="271" t="s">
        <v>43</v>
      </c>
      <c r="O128" s="85"/>
      <c r="P128" s="214">
        <f>O128*H128</f>
        <v>0</v>
      </c>
      <c r="Q128" s="214">
        <v>0.0060000000000000001</v>
      </c>
      <c r="R128" s="214">
        <f>Q128*H128</f>
        <v>0.067320000000000005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205</v>
      </c>
      <c r="AT128" s="216" t="s">
        <v>700</v>
      </c>
      <c r="AU128" s="216" t="s">
        <v>82</v>
      </c>
      <c r="AY128" s="18" t="s">
        <v>148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155</v>
      </c>
      <c r="BM128" s="216" t="s">
        <v>703</v>
      </c>
    </row>
    <row r="129" s="2" customFormat="1">
      <c r="A129" s="39"/>
      <c r="B129" s="40"/>
      <c r="C129" s="41"/>
      <c r="D129" s="218" t="s">
        <v>157</v>
      </c>
      <c r="E129" s="41"/>
      <c r="F129" s="219" t="s">
        <v>702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157</v>
      </c>
      <c r="AU129" s="18" t="s">
        <v>82</v>
      </c>
    </row>
    <row r="130" s="2" customFormat="1">
      <c r="A130" s="39"/>
      <c r="B130" s="40"/>
      <c r="C130" s="41"/>
      <c r="D130" s="223" t="s">
        <v>159</v>
      </c>
      <c r="E130" s="41"/>
      <c r="F130" s="224" t="s">
        <v>704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159</v>
      </c>
      <c r="AU130" s="18" t="s">
        <v>82</v>
      </c>
    </row>
    <row r="131" s="13" customFormat="1">
      <c r="A131" s="13"/>
      <c r="B131" s="225"/>
      <c r="C131" s="226"/>
      <c r="D131" s="218" t="s">
        <v>161</v>
      </c>
      <c r="E131" s="227" t="s">
        <v>19</v>
      </c>
      <c r="F131" s="228" t="s">
        <v>224</v>
      </c>
      <c r="G131" s="226"/>
      <c r="H131" s="229">
        <v>11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161</v>
      </c>
      <c r="AU131" s="235" t="s">
        <v>82</v>
      </c>
      <c r="AV131" s="13" t="s">
        <v>82</v>
      </c>
      <c r="AW131" s="13" t="s">
        <v>33</v>
      </c>
      <c r="AX131" s="13" t="s">
        <v>80</v>
      </c>
      <c r="AY131" s="235" t="s">
        <v>148</v>
      </c>
    </row>
    <row r="132" s="13" customFormat="1">
      <c r="A132" s="13"/>
      <c r="B132" s="225"/>
      <c r="C132" s="226"/>
      <c r="D132" s="218" t="s">
        <v>161</v>
      </c>
      <c r="E132" s="226"/>
      <c r="F132" s="228" t="s">
        <v>705</v>
      </c>
      <c r="G132" s="226"/>
      <c r="H132" s="229">
        <v>11.220000000000001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161</v>
      </c>
      <c r="AU132" s="235" t="s">
        <v>82</v>
      </c>
      <c r="AV132" s="13" t="s">
        <v>82</v>
      </c>
      <c r="AW132" s="13" t="s">
        <v>4</v>
      </c>
      <c r="AX132" s="13" t="s">
        <v>80</v>
      </c>
      <c r="AY132" s="235" t="s">
        <v>148</v>
      </c>
    </row>
    <row r="133" s="2" customFormat="1" ht="24.15" customHeight="1">
      <c r="A133" s="39"/>
      <c r="B133" s="40"/>
      <c r="C133" s="205" t="s">
        <v>205</v>
      </c>
      <c r="D133" s="205" t="s">
        <v>150</v>
      </c>
      <c r="E133" s="206" t="s">
        <v>706</v>
      </c>
      <c r="F133" s="207" t="s">
        <v>707</v>
      </c>
      <c r="G133" s="208" t="s">
        <v>174</v>
      </c>
      <c r="H133" s="209">
        <v>11</v>
      </c>
      <c r="I133" s="210"/>
      <c r="J133" s="211">
        <f>ROUND(I133*H133,2)</f>
        <v>0</v>
      </c>
      <c r="K133" s="207" t="s">
        <v>154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0.0026800000000000001</v>
      </c>
      <c r="R133" s="214">
        <f>Q133*H133</f>
        <v>0.029479999999999999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155</v>
      </c>
      <c r="AT133" s="216" t="s">
        <v>150</v>
      </c>
      <c r="AU133" s="216" t="s">
        <v>82</v>
      </c>
      <c r="AY133" s="18" t="s">
        <v>148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155</v>
      </c>
      <c r="BM133" s="216" t="s">
        <v>708</v>
      </c>
    </row>
    <row r="134" s="2" customFormat="1">
      <c r="A134" s="39"/>
      <c r="B134" s="40"/>
      <c r="C134" s="41"/>
      <c r="D134" s="218" t="s">
        <v>157</v>
      </c>
      <c r="E134" s="41"/>
      <c r="F134" s="219" t="s">
        <v>709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157</v>
      </c>
      <c r="AU134" s="18" t="s">
        <v>82</v>
      </c>
    </row>
    <row r="135" s="2" customFormat="1">
      <c r="A135" s="39"/>
      <c r="B135" s="40"/>
      <c r="C135" s="41"/>
      <c r="D135" s="223" t="s">
        <v>159</v>
      </c>
      <c r="E135" s="41"/>
      <c r="F135" s="224" t="s">
        <v>710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159</v>
      </c>
      <c r="AU135" s="18" t="s">
        <v>82</v>
      </c>
    </row>
    <row r="136" s="2" customFormat="1" ht="24.15" customHeight="1">
      <c r="A136" s="39"/>
      <c r="B136" s="40"/>
      <c r="C136" s="205" t="s">
        <v>179</v>
      </c>
      <c r="D136" s="205" t="s">
        <v>150</v>
      </c>
      <c r="E136" s="206" t="s">
        <v>711</v>
      </c>
      <c r="F136" s="207" t="s">
        <v>712</v>
      </c>
      <c r="G136" s="208" t="s">
        <v>174</v>
      </c>
      <c r="H136" s="209">
        <v>383.54399999999998</v>
      </c>
      <c r="I136" s="210"/>
      <c r="J136" s="211">
        <f>ROUND(I136*H136,2)</f>
        <v>0</v>
      </c>
      <c r="K136" s="207" t="s">
        <v>662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0.0073499999999999998</v>
      </c>
      <c r="R136" s="214">
        <f>Q136*H136</f>
        <v>2.8190483999999998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155</v>
      </c>
      <c r="AT136" s="216" t="s">
        <v>150</v>
      </c>
      <c r="AU136" s="216" t="s">
        <v>82</v>
      </c>
      <c r="AY136" s="18" t="s">
        <v>148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155</v>
      </c>
      <c r="BM136" s="216" t="s">
        <v>713</v>
      </c>
    </row>
    <row r="137" s="2" customFormat="1">
      <c r="A137" s="39"/>
      <c r="B137" s="40"/>
      <c r="C137" s="41"/>
      <c r="D137" s="218" t="s">
        <v>157</v>
      </c>
      <c r="E137" s="41"/>
      <c r="F137" s="219" t="s">
        <v>714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157</v>
      </c>
      <c r="AU137" s="18" t="s">
        <v>82</v>
      </c>
    </row>
    <row r="138" s="2" customFormat="1">
      <c r="A138" s="39"/>
      <c r="B138" s="40"/>
      <c r="C138" s="41"/>
      <c r="D138" s="223" t="s">
        <v>159</v>
      </c>
      <c r="E138" s="41"/>
      <c r="F138" s="224" t="s">
        <v>715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159</v>
      </c>
      <c r="AU138" s="18" t="s">
        <v>82</v>
      </c>
    </row>
    <row r="139" s="13" customFormat="1">
      <c r="A139" s="13"/>
      <c r="B139" s="225"/>
      <c r="C139" s="226"/>
      <c r="D139" s="218" t="s">
        <v>161</v>
      </c>
      <c r="E139" s="227" t="s">
        <v>19</v>
      </c>
      <c r="F139" s="228" t="s">
        <v>716</v>
      </c>
      <c r="G139" s="226"/>
      <c r="H139" s="229">
        <v>85.260000000000005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161</v>
      </c>
      <c r="AU139" s="235" t="s">
        <v>82</v>
      </c>
      <c r="AV139" s="13" t="s">
        <v>82</v>
      </c>
      <c r="AW139" s="13" t="s">
        <v>33</v>
      </c>
      <c r="AX139" s="13" t="s">
        <v>72</v>
      </c>
      <c r="AY139" s="235" t="s">
        <v>148</v>
      </c>
    </row>
    <row r="140" s="13" customFormat="1">
      <c r="A140" s="13"/>
      <c r="B140" s="225"/>
      <c r="C140" s="226"/>
      <c r="D140" s="218" t="s">
        <v>161</v>
      </c>
      <c r="E140" s="227" t="s">
        <v>19</v>
      </c>
      <c r="F140" s="228" t="s">
        <v>717</v>
      </c>
      <c r="G140" s="226"/>
      <c r="H140" s="229">
        <v>298.28399999999999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161</v>
      </c>
      <c r="AU140" s="235" t="s">
        <v>82</v>
      </c>
      <c r="AV140" s="13" t="s">
        <v>82</v>
      </c>
      <c r="AW140" s="13" t="s">
        <v>33</v>
      </c>
      <c r="AX140" s="13" t="s">
        <v>72</v>
      </c>
      <c r="AY140" s="235" t="s">
        <v>148</v>
      </c>
    </row>
    <row r="141" s="14" customFormat="1">
      <c r="A141" s="14"/>
      <c r="B141" s="236"/>
      <c r="C141" s="237"/>
      <c r="D141" s="218" t="s">
        <v>161</v>
      </c>
      <c r="E141" s="238" t="s">
        <v>19</v>
      </c>
      <c r="F141" s="239" t="s">
        <v>254</v>
      </c>
      <c r="G141" s="237"/>
      <c r="H141" s="240">
        <v>383.54399999999998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161</v>
      </c>
      <c r="AU141" s="246" t="s">
        <v>82</v>
      </c>
      <c r="AV141" s="14" t="s">
        <v>155</v>
      </c>
      <c r="AW141" s="14" t="s">
        <v>33</v>
      </c>
      <c r="AX141" s="14" t="s">
        <v>80</v>
      </c>
      <c r="AY141" s="246" t="s">
        <v>148</v>
      </c>
    </row>
    <row r="142" s="2" customFormat="1" ht="44.25" customHeight="1">
      <c r="A142" s="39"/>
      <c r="B142" s="40"/>
      <c r="C142" s="205" t="s">
        <v>217</v>
      </c>
      <c r="D142" s="205" t="s">
        <v>150</v>
      </c>
      <c r="E142" s="206" t="s">
        <v>718</v>
      </c>
      <c r="F142" s="207" t="s">
        <v>719</v>
      </c>
      <c r="G142" s="208" t="s">
        <v>174</v>
      </c>
      <c r="H142" s="209">
        <v>18</v>
      </c>
      <c r="I142" s="210"/>
      <c r="J142" s="211">
        <f>ROUND(I142*H142,2)</f>
        <v>0</v>
      </c>
      <c r="K142" s="207" t="s">
        <v>662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0.011350000000000001</v>
      </c>
      <c r="R142" s="214">
        <f>Q142*H142</f>
        <v>0.20430000000000001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155</v>
      </c>
      <c r="AT142" s="216" t="s">
        <v>150</v>
      </c>
      <c r="AU142" s="216" t="s">
        <v>82</v>
      </c>
      <c r="AY142" s="18" t="s">
        <v>148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155</v>
      </c>
      <c r="BM142" s="216" t="s">
        <v>720</v>
      </c>
    </row>
    <row r="143" s="2" customFormat="1">
      <c r="A143" s="39"/>
      <c r="B143" s="40"/>
      <c r="C143" s="41"/>
      <c r="D143" s="218" t="s">
        <v>157</v>
      </c>
      <c r="E143" s="41"/>
      <c r="F143" s="219" t="s">
        <v>721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157</v>
      </c>
      <c r="AU143" s="18" t="s">
        <v>82</v>
      </c>
    </row>
    <row r="144" s="2" customFormat="1">
      <c r="A144" s="39"/>
      <c r="B144" s="40"/>
      <c r="C144" s="41"/>
      <c r="D144" s="223" t="s">
        <v>159</v>
      </c>
      <c r="E144" s="41"/>
      <c r="F144" s="224" t="s">
        <v>722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159</v>
      </c>
      <c r="AU144" s="18" t="s">
        <v>82</v>
      </c>
    </row>
    <row r="145" s="13" customFormat="1">
      <c r="A145" s="13"/>
      <c r="B145" s="225"/>
      <c r="C145" s="226"/>
      <c r="D145" s="218" t="s">
        <v>161</v>
      </c>
      <c r="E145" s="227" t="s">
        <v>19</v>
      </c>
      <c r="F145" s="228" t="s">
        <v>723</v>
      </c>
      <c r="G145" s="226"/>
      <c r="H145" s="229">
        <v>18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161</v>
      </c>
      <c r="AU145" s="235" t="s">
        <v>82</v>
      </c>
      <c r="AV145" s="13" t="s">
        <v>82</v>
      </c>
      <c r="AW145" s="13" t="s">
        <v>33</v>
      </c>
      <c r="AX145" s="13" t="s">
        <v>80</v>
      </c>
      <c r="AY145" s="235" t="s">
        <v>148</v>
      </c>
    </row>
    <row r="146" s="2" customFormat="1" ht="24.15" customHeight="1">
      <c r="A146" s="39"/>
      <c r="B146" s="40"/>
      <c r="C146" s="262" t="s">
        <v>224</v>
      </c>
      <c r="D146" s="262" t="s">
        <v>700</v>
      </c>
      <c r="E146" s="263" t="s">
        <v>724</v>
      </c>
      <c r="F146" s="264" t="s">
        <v>725</v>
      </c>
      <c r="G146" s="265" t="s">
        <v>174</v>
      </c>
      <c r="H146" s="266">
        <v>18.359999999999999</v>
      </c>
      <c r="I146" s="267"/>
      <c r="J146" s="268">
        <f>ROUND(I146*H146,2)</f>
        <v>0</v>
      </c>
      <c r="K146" s="264" t="s">
        <v>662</v>
      </c>
      <c r="L146" s="269"/>
      <c r="M146" s="270" t="s">
        <v>19</v>
      </c>
      <c r="N146" s="271" t="s">
        <v>43</v>
      </c>
      <c r="O146" s="85"/>
      <c r="P146" s="214">
        <f>O146*H146</f>
        <v>0</v>
      </c>
      <c r="Q146" s="214">
        <v>0.0089999999999999993</v>
      </c>
      <c r="R146" s="214">
        <f>Q146*H146</f>
        <v>0.16523999999999997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205</v>
      </c>
      <c r="AT146" s="216" t="s">
        <v>700</v>
      </c>
      <c r="AU146" s="216" t="s">
        <v>82</v>
      </c>
      <c r="AY146" s="18" t="s">
        <v>148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155</v>
      </c>
      <c r="BM146" s="216" t="s">
        <v>726</v>
      </c>
    </row>
    <row r="147" s="2" customFormat="1">
      <c r="A147" s="39"/>
      <c r="B147" s="40"/>
      <c r="C147" s="41"/>
      <c r="D147" s="218" t="s">
        <v>157</v>
      </c>
      <c r="E147" s="41"/>
      <c r="F147" s="219" t="s">
        <v>725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157</v>
      </c>
      <c r="AU147" s="18" t="s">
        <v>82</v>
      </c>
    </row>
    <row r="148" s="2" customFormat="1">
      <c r="A148" s="39"/>
      <c r="B148" s="40"/>
      <c r="C148" s="41"/>
      <c r="D148" s="223" t="s">
        <v>159</v>
      </c>
      <c r="E148" s="41"/>
      <c r="F148" s="224" t="s">
        <v>727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159</v>
      </c>
      <c r="AU148" s="18" t="s">
        <v>82</v>
      </c>
    </row>
    <row r="149" s="13" customFormat="1">
      <c r="A149" s="13"/>
      <c r="B149" s="225"/>
      <c r="C149" s="226"/>
      <c r="D149" s="218" t="s">
        <v>161</v>
      </c>
      <c r="E149" s="226"/>
      <c r="F149" s="228" t="s">
        <v>728</v>
      </c>
      <c r="G149" s="226"/>
      <c r="H149" s="229">
        <v>18.359999999999999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161</v>
      </c>
      <c r="AU149" s="235" t="s">
        <v>82</v>
      </c>
      <c r="AV149" s="13" t="s">
        <v>82</v>
      </c>
      <c r="AW149" s="13" t="s">
        <v>4</v>
      </c>
      <c r="AX149" s="13" t="s">
        <v>80</v>
      </c>
      <c r="AY149" s="235" t="s">
        <v>148</v>
      </c>
    </row>
    <row r="150" s="2" customFormat="1" ht="44.25" customHeight="1">
      <c r="A150" s="39"/>
      <c r="B150" s="40"/>
      <c r="C150" s="205" t="s">
        <v>231</v>
      </c>
      <c r="D150" s="205" t="s">
        <v>150</v>
      </c>
      <c r="E150" s="206" t="s">
        <v>729</v>
      </c>
      <c r="F150" s="207" t="s">
        <v>730</v>
      </c>
      <c r="G150" s="208" t="s">
        <v>174</v>
      </c>
      <c r="H150" s="209">
        <v>24.5</v>
      </c>
      <c r="I150" s="210"/>
      <c r="J150" s="211">
        <f>ROUND(I150*H150,2)</f>
        <v>0</v>
      </c>
      <c r="K150" s="207" t="s">
        <v>662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0.011520000000000001</v>
      </c>
      <c r="R150" s="214">
        <f>Q150*H150</f>
        <v>0.28223999999999999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155</v>
      </c>
      <c r="AT150" s="216" t="s">
        <v>150</v>
      </c>
      <c r="AU150" s="216" t="s">
        <v>82</v>
      </c>
      <c r="AY150" s="18" t="s">
        <v>148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155</v>
      </c>
      <c r="BM150" s="216" t="s">
        <v>731</v>
      </c>
    </row>
    <row r="151" s="2" customFormat="1">
      <c r="A151" s="39"/>
      <c r="B151" s="40"/>
      <c r="C151" s="41"/>
      <c r="D151" s="218" t="s">
        <v>157</v>
      </c>
      <c r="E151" s="41"/>
      <c r="F151" s="219" t="s">
        <v>732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157</v>
      </c>
      <c r="AU151" s="18" t="s">
        <v>82</v>
      </c>
    </row>
    <row r="152" s="2" customFormat="1">
      <c r="A152" s="39"/>
      <c r="B152" s="40"/>
      <c r="C152" s="41"/>
      <c r="D152" s="223" t="s">
        <v>159</v>
      </c>
      <c r="E152" s="41"/>
      <c r="F152" s="224" t="s">
        <v>733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159</v>
      </c>
      <c r="AU152" s="18" t="s">
        <v>82</v>
      </c>
    </row>
    <row r="153" s="13" customFormat="1">
      <c r="A153" s="13"/>
      <c r="B153" s="225"/>
      <c r="C153" s="226"/>
      <c r="D153" s="218" t="s">
        <v>161</v>
      </c>
      <c r="E153" s="227" t="s">
        <v>19</v>
      </c>
      <c r="F153" s="228" t="s">
        <v>734</v>
      </c>
      <c r="G153" s="226"/>
      <c r="H153" s="229">
        <v>24.5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161</v>
      </c>
      <c r="AU153" s="235" t="s">
        <v>82</v>
      </c>
      <c r="AV153" s="13" t="s">
        <v>82</v>
      </c>
      <c r="AW153" s="13" t="s">
        <v>33</v>
      </c>
      <c r="AX153" s="13" t="s">
        <v>80</v>
      </c>
      <c r="AY153" s="235" t="s">
        <v>148</v>
      </c>
    </row>
    <row r="154" s="2" customFormat="1" ht="24.15" customHeight="1">
      <c r="A154" s="39"/>
      <c r="B154" s="40"/>
      <c r="C154" s="262" t="s">
        <v>237</v>
      </c>
      <c r="D154" s="262" t="s">
        <v>700</v>
      </c>
      <c r="E154" s="263" t="s">
        <v>735</v>
      </c>
      <c r="F154" s="264" t="s">
        <v>736</v>
      </c>
      <c r="G154" s="265" t="s">
        <v>174</v>
      </c>
      <c r="H154" s="266">
        <v>24.989999999999998</v>
      </c>
      <c r="I154" s="267"/>
      <c r="J154" s="268">
        <f>ROUND(I154*H154,2)</f>
        <v>0</v>
      </c>
      <c r="K154" s="264" t="s">
        <v>662</v>
      </c>
      <c r="L154" s="269"/>
      <c r="M154" s="270" t="s">
        <v>19</v>
      </c>
      <c r="N154" s="271" t="s">
        <v>43</v>
      </c>
      <c r="O154" s="85"/>
      <c r="P154" s="214">
        <f>O154*H154</f>
        <v>0</v>
      </c>
      <c r="Q154" s="214">
        <v>0.014999999999999999</v>
      </c>
      <c r="R154" s="214">
        <f>Q154*H154</f>
        <v>0.37484999999999996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205</v>
      </c>
      <c r="AT154" s="216" t="s">
        <v>700</v>
      </c>
      <c r="AU154" s="216" t="s">
        <v>82</v>
      </c>
      <c r="AY154" s="18" t="s">
        <v>148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155</v>
      </c>
      <c r="BM154" s="216" t="s">
        <v>737</v>
      </c>
    </row>
    <row r="155" s="2" customFormat="1">
      <c r="A155" s="39"/>
      <c r="B155" s="40"/>
      <c r="C155" s="41"/>
      <c r="D155" s="218" t="s">
        <v>157</v>
      </c>
      <c r="E155" s="41"/>
      <c r="F155" s="219" t="s">
        <v>736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157</v>
      </c>
      <c r="AU155" s="18" t="s">
        <v>82</v>
      </c>
    </row>
    <row r="156" s="2" customFormat="1">
      <c r="A156" s="39"/>
      <c r="B156" s="40"/>
      <c r="C156" s="41"/>
      <c r="D156" s="223" t="s">
        <v>159</v>
      </c>
      <c r="E156" s="41"/>
      <c r="F156" s="224" t="s">
        <v>738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159</v>
      </c>
      <c r="AU156" s="18" t="s">
        <v>82</v>
      </c>
    </row>
    <row r="157" s="13" customFormat="1">
      <c r="A157" s="13"/>
      <c r="B157" s="225"/>
      <c r="C157" s="226"/>
      <c r="D157" s="218" t="s">
        <v>161</v>
      </c>
      <c r="E157" s="226"/>
      <c r="F157" s="228" t="s">
        <v>739</v>
      </c>
      <c r="G157" s="226"/>
      <c r="H157" s="229">
        <v>24.989999999999998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161</v>
      </c>
      <c r="AU157" s="235" t="s">
        <v>82</v>
      </c>
      <c r="AV157" s="13" t="s">
        <v>82</v>
      </c>
      <c r="AW157" s="13" t="s">
        <v>4</v>
      </c>
      <c r="AX157" s="13" t="s">
        <v>80</v>
      </c>
      <c r="AY157" s="235" t="s">
        <v>148</v>
      </c>
    </row>
    <row r="158" s="2" customFormat="1" ht="49.05" customHeight="1">
      <c r="A158" s="39"/>
      <c r="B158" s="40"/>
      <c r="C158" s="205" t="s">
        <v>243</v>
      </c>
      <c r="D158" s="205" t="s">
        <v>150</v>
      </c>
      <c r="E158" s="206" t="s">
        <v>740</v>
      </c>
      <c r="F158" s="207" t="s">
        <v>741</v>
      </c>
      <c r="G158" s="208" t="s">
        <v>174</v>
      </c>
      <c r="H158" s="209">
        <v>298.32400000000001</v>
      </c>
      <c r="I158" s="210"/>
      <c r="J158" s="211">
        <f>ROUND(I158*H158,2)</f>
        <v>0</v>
      </c>
      <c r="K158" s="207" t="s">
        <v>662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0.011679999999999999</v>
      </c>
      <c r="R158" s="214">
        <f>Q158*H158</f>
        <v>3.48442432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155</v>
      </c>
      <c r="AT158" s="216" t="s">
        <v>150</v>
      </c>
      <c r="AU158" s="216" t="s">
        <v>82</v>
      </c>
      <c r="AY158" s="18" t="s">
        <v>148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155</v>
      </c>
      <c r="BM158" s="216" t="s">
        <v>742</v>
      </c>
    </row>
    <row r="159" s="2" customFormat="1">
      <c r="A159" s="39"/>
      <c r="B159" s="40"/>
      <c r="C159" s="41"/>
      <c r="D159" s="218" t="s">
        <v>157</v>
      </c>
      <c r="E159" s="41"/>
      <c r="F159" s="219" t="s">
        <v>743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157</v>
      </c>
      <c r="AU159" s="18" t="s">
        <v>82</v>
      </c>
    </row>
    <row r="160" s="2" customFormat="1">
      <c r="A160" s="39"/>
      <c r="B160" s="40"/>
      <c r="C160" s="41"/>
      <c r="D160" s="223" t="s">
        <v>159</v>
      </c>
      <c r="E160" s="41"/>
      <c r="F160" s="224" t="s">
        <v>744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159</v>
      </c>
      <c r="AU160" s="18" t="s">
        <v>82</v>
      </c>
    </row>
    <row r="161" s="13" customFormat="1">
      <c r="A161" s="13"/>
      <c r="B161" s="225"/>
      <c r="C161" s="226"/>
      <c r="D161" s="218" t="s">
        <v>161</v>
      </c>
      <c r="E161" s="227" t="s">
        <v>19</v>
      </c>
      <c r="F161" s="228" t="s">
        <v>745</v>
      </c>
      <c r="G161" s="226"/>
      <c r="H161" s="229">
        <v>75.939999999999998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161</v>
      </c>
      <c r="AU161" s="235" t="s">
        <v>82</v>
      </c>
      <c r="AV161" s="13" t="s">
        <v>82</v>
      </c>
      <c r="AW161" s="13" t="s">
        <v>33</v>
      </c>
      <c r="AX161" s="13" t="s">
        <v>72</v>
      </c>
      <c r="AY161" s="235" t="s">
        <v>148</v>
      </c>
    </row>
    <row r="162" s="13" customFormat="1">
      <c r="A162" s="13"/>
      <c r="B162" s="225"/>
      <c r="C162" s="226"/>
      <c r="D162" s="218" t="s">
        <v>161</v>
      </c>
      <c r="E162" s="227" t="s">
        <v>19</v>
      </c>
      <c r="F162" s="228" t="s">
        <v>746</v>
      </c>
      <c r="G162" s="226"/>
      <c r="H162" s="229">
        <v>108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161</v>
      </c>
      <c r="AU162" s="235" t="s">
        <v>82</v>
      </c>
      <c r="AV162" s="13" t="s">
        <v>82</v>
      </c>
      <c r="AW162" s="13" t="s">
        <v>33</v>
      </c>
      <c r="AX162" s="13" t="s">
        <v>72</v>
      </c>
      <c r="AY162" s="235" t="s">
        <v>148</v>
      </c>
    </row>
    <row r="163" s="13" customFormat="1">
      <c r="A163" s="13"/>
      <c r="B163" s="225"/>
      <c r="C163" s="226"/>
      <c r="D163" s="218" t="s">
        <v>161</v>
      </c>
      <c r="E163" s="227" t="s">
        <v>19</v>
      </c>
      <c r="F163" s="228" t="s">
        <v>747</v>
      </c>
      <c r="G163" s="226"/>
      <c r="H163" s="229">
        <v>114.384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161</v>
      </c>
      <c r="AU163" s="235" t="s">
        <v>82</v>
      </c>
      <c r="AV163" s="13" t="s">
        <v>82</v>
      </c>
      <c r="AW163" s="13" t="s">
        <v>33</v>
      </c>
      <c r="AX163" s="13" t="s">
        <v>72</v>
      </c>
      <c r="AY163" s="235" t="s">
        <v>148</v>
      </c>
    </row>
    <row r="164" s="14" customFormat="1">
      <c r="A164" s="14"/>
      <c r="B164" s="236"/>
      <c r="C164" s="237"/>
      <c r="D164" s="218" t="s">
        <v>161</v>
      </c>
      <c r="E164" s="238" t="s">
        <v>19</v>
      </c>
      <c r="F164" s="239" t="s">
        <v>254</v>
      </c>
      <c r="G164" s="237"/>
      <c r="H164" s="240">
        <v>298.32400000000001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161</v>
      </c>
      <c r="AU164" s="246" t="s">
        <v>82</v>
      </c>
      <c r="AV164" s="14" t="s">
        <v>155</v>
      </c>
      <c r="AW164" s="14" t="s">
        <v>33</v>
      </c>
      <c r="AX164" s="14" t="s">
        <v>80</v>
      </c>
      <c r="AY164" s="246" t="s">
        <v>148</v>
      </c>
    </row>
    <row r="165" s="2" customFormat="1" ht="24.15" customHeight="1">
      <c r="A165" s="39"/>
      <c r="B165" s="40"/>
      <c r="C165" s="262" t="s">
        <v>8</v>
      </c>
      <c r="D165" s="262" t="s">
        <v>700</v>
      </c>
      <c r="E165" s="263" t="s">
        <v>748</v>
      </c>
      <c r="F165" s="264" t="s">
        <v>749</v>
      </c>
      <c r="G165" s="265" t="s">
        <v>174</v>
      </c>
      <c r="H165" s="266">
        <v>304.29000000000002</v>
      </c>
      <c r="I165" s="267"/>
      <c r="J165" s="268">
        <f>ROUND(I165*H165,2)</f>
        <v>0</v>
      </c>
      <c r="K165" s="264" t="s">
        <v>662</v>
      </c>
      <c r="L165" s="269"/>
      <c r="M165" s="270" t="s">
        <v>19</v>
      </c>
      <c r="N165" s="271" t="s">
        <v>43</v>
      </c>
      <c r="O165" s="85"/>
      <c r="P165" s="214">
        <f>O165*H165</f>
        <v>0</v>
      </c>
      <c r="Q165" s="214">
        <v>0.0195</v>
      </c>
      <c r="R165" s="214">
        <f>Q165*H165</f>
        <v>5.9336550000000008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205</v>
      </c>
      <c r="AT165" s="216" t="s">
        <v>700</v>
      </c>
      <c r="AU165" s="216" t="s">
        <v>82</v>
      </c>
      <c r="AY165" s="18" t="s">
        <v>148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155</v>
      </c>
      <c r="BM165" s="216" t="s">
        <v>750</v>
      </c>
    </row>
    <row r="166" s="2" customFormat="1">
      <c r="A166" s="39"/>
      <c r="B166" s="40"/>
      <c r="C166" s="41"/>
      <c r="D166" s="218" t="s">
        <v>157</v>
      </c>
      <c r="E166" s="41"/>
      <c r="F166" s="219" t="s">
        <v>749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157</v>
      </c>
      <c r="AU166" s="18" t="s">
        <v>82</v>
      </c>
    </row>
    <row r="167" s="2" customFormat="1">
      <c r="A167" s="39"/>
      <c r="B167" s="40"/>
      <c r="C167" s="41"/>
      <c r="D167" s="223" t="s">
        <v>159</v>
      </c>
      <c r="E167" s="41"/>
      <c r="F167" s="224" t="s">
        <v>751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159</v>
      </c>
      <c r="AU167" s="18" t="s">
        <v>82</v>
      </c>
    </row>
    <row r="168" s="13" customFormat="1">
      <c r="A168" s="13"/>
      <c r="B168" s="225"/>
      <c r="C168" s="226"/>
      <c r="D168" s="218" t="s">
        <v>161</v>
      </c>
      <c r="E168" s="226"/>
      <c r="F168" s="228" t="s">
        <v>752</v>
      </c>
      <c r="G168" s="226"/>
      <c r="H168" s="229">
        <v>304.29000000000002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161</v>
      </c>
      <c r="AU168" s="235" t="s">
        <v>82</v>
      </c>
      <c r="AV168" s="13" t="s">
        <v>82</v>
      </c>
      <c r="AW168" s="13" t="s">
        <v>4</v>
      </c>
      <c r="AX168" s="13" t="s">
        <v>80</v>
      </c>
      <c r="AY168" s="235" t="s">
        <v>148</v>
      </c>
    </row>
    <row r="169" s="2" customFormat="1" ht="16.5" customHeight="1">
      <c r="A169" s="39"/>
      <c r="B169" s="40"/>
      <c r="C169" s="205" t="s">
        <v>261</v>
      </c>
      <c r="D169" s="205" t="s">
        <v>150</v>
      </c>
      <c r="E169" s="206" t="s">
        <v>753</v>
      </c>
      <c r="F169" s="207" t="s">
        <v>754</v>
      </c>
      <c r="G169" s="208" t="s">
        <v>220</v>
      </c>
      <c r="H169" s="209">
        <v>187.06</v>
      </c>
      <c r="I169" s="210"/>
      <c r="J169" s="211">
        <f>ROUND(I169*H169,2)</f>
        <v>0</v>
      </c>
      <c r="K169" s="207" t="s">
        <v>662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155</v>
      </c>
      <c r="AT169" s="216" t="s">
        <v>150</v>
      </c>
      <c r="AU169" s="216" t="s">
        <v>82</v>
      </c>
      <c r="AY169" s="18" t="s">
        <v>148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155</v>
      </c>
      <c r="BM169" s="216" t="s">
        <v>755</v>
      </c>
    </row>
    <row r="170" s="2" customFormat="1">
      <c r="A170" s="39"/>
      <c r="B170" s="40"/>
      <c r="C170" s="41"/>
      <c r="D170" s="218" t="s">
        <v>157</v>
      </c>
      <c r="E170" s="41"/>
      <c r="F170" s="219" t="s">
        <v>756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157</v>
      </c>
      <c r="AU170" s="18" t="s">
        <v>82</v>
      </c>
    </row>
    <row r="171" s="2" customFormat="1">
      <c r="A171" s="39"/>
      <c r="B171" s="40"/>
      <c r="C171" s="41"/>
      <c r="D171" s="223" t="s">
        <v>159</v>
      </c>
      <c r="E171" s="41"/>
      <c r="F171" s="224" t="s">
        <v>757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159</v>
      </c>
      <c r="AU171" s="18" t="s">
        <v>82</v>
      </c>
    </row>
    <row r="172" s="2" customFormat="1" ht="24.15" customHeight="1">
      <c r="A172" s="39"/>
      <c r="B172" s="40"/>
      <c r="C172" s="262" t="s">
        <v>268</v>
      </c>
      <c r="D172" s="262" t="s">
        <v>700</v>
      </c>
      <c r="E172" s="263" t="s">
        <v>758</v>
      </c>
      <c r="F172" s="264" t="s">
        <v>759</v>
      </c>
      <c r="G172" s="265" t="s">
        <v>220</v>
      </c>
      <c r="H172" s="266">
        <v>196.41300000000001</v>
      </c>
      <c r="I172" s="267"/>
      <c r="J172" s="268">
        <f>ROUND(I172*H172,2)</f>
        <v>0</v>
      </c>
      <c r="K172" s="264" t="s">
        <v>662</v>
      </c>
      <c r="L172" s="269"/>
      <c r="M172" s="270" t="s">
        <v>19</v>
      </c>
      <c r="N172" s="271" t="s">
        <v>43</v>
      </c>
      <c r="O172" s="85"/>
      <c r="P172" s="214">
        <f>O172*H172</f>
        <v>0</v>
      </c>
      <c r="Q172" s="214">
        <v>0.00010000000000000001</v>
      </c>
      <c r="R172" s="214">
        <f>Q172*H172</f>
        <v>0.0196413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205</v>
      </c>
      <c r="AT172" s="216" t="s">
        <v>700</v>
      </c>
      <c r="AU172" s="216" t="s">
        <v>82</v>
      </c>
      <c r="AY172" s="18" t="s">
        <v>148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155</v>
      </c>
      <c r="BM172" s="216" t="s">
        <v>760</v>
      </c>
    </row>
    <row r="173" s="2" customFormat="1">
      <c r="A173" s="39"/>
      <c r="B173" s="40"/>
      <c r="C173" s="41"/>
      <c r="D173" s="218" t="s">
        <v>157</v>
      </c>
      <c r="E173" s="41"/>
      <c r="F173" s="219" t="s">
        <v>759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157</v>
      </c>
      <c r="AU173" s="18" t="s">
        <v>82</v>
      </c>
    </row>
    <row r="174" s="2" customFormat="1">
      <c r="A174" s="39"/>
      <c r="B174" s="40"/>
      <c r="C174" s="41"/>
      <c r="D174" s="223" t="s">
        <v>159</v>
      </c>
      <c r="E174" s="41"/>
      <c r="F174" s="224" t="s">
        <v>761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159</v>
      </c>
      <c r="AU174" s="18" t="s">
        <v>82</v>
      </c>
    </row>
    <row r="175" s="13" customFormat="1">
      <c r="A175" s="13"/>
      <c r="B175" s="225"/>
      <c r="C175" s="226"/>
      <c r="D175" s="218" t="s">
        <v>161</v>
      </c>
      <c r="E175" s="227" t="s">
        <v>19</v>
      </c>
      <c r="F175" s="228" t="s">
        <v>762</v>
      </c>
      <c r="G175" s="226"/>
      <c r="H175" s="229">
        <v>29.960000000000001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161</v>
      </c>
      <c r="AU175" s="235" t="s">
        <v>82</v>
      </c>
      <c r="AV175" s="13" t="s">
        <v>82</v>
      </c>
      <c r="AW175" s="13" t="s">
        <v>33</v>
      </c>
      <c r="AX175" s="13" t="s">
        <v>72</v>
      </c>
      <c r="AY175" s="235" t="s">
        <v>148</v>
      </c>
    </row>
    <row r="176" s="13" customFormat="1">
      <c r="A176" s="13"/>
      <c r="B176" s="225"/>
      <c r="C176" s="226"/>
      <c r="D176" s="218" t="s">
        <v>161</v>
      </c>
      <c r="E176" s="227" t="s">
        <v>19</v>
      </c>
      <c r="F176" s="228" t="s">
        <v>763</v>
      </c>
      <c r="G176" s="226"/>
      <c r="H176" s="229">
        <v>85.099999999999994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161</v>
      </c>
      <c r="AU176" s="235" t="s">
        <v>82</v>
      </c>
      <c r="AV176" s="13" t="s">
        <v>82</v>
      </c>
      <c r="AW176" s="13" t="s">
        <v>33</v>
      </c>
      <c r="AX176" s="13" t="s">
        <v>72</v>
      </c>
      <c r="AY176" s="235" t="s">
        <v>148</v>
      </c>
    </row>
    <row r="177" s="13" customFormat="1">
      <c r="A177" s="13"/>
      <c r="B177" s="225"/>
      <c r="C177" s="226"/>
      <c r="D177" s="218" t="s">
        <v>161</v>
      </c>
      <c r="E177" s="227" t="s">
        <v>19</v>
      </c>
      <c r="F177" s="228" t="s">
        <v>764</v>
      </c>
      <c r="G177" s="226"/>
      <c r="H177" s="229">
        <v>72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161</v>
      </c>
      <c r="AU177" s="235" t="s">
        <v>82</v>
      </c>
      <c r="AV177" s="13" t="s">
        <v>82</v>
      </c>
      <c r="AW177" s="13" t="s">
        <v>33</v>
      </c>
      <c r="AX177" s="13" t="s">
        <v>72</v>
      </c>
      <c r="AY177" s="235" t="s">
        <v>148</v>
      </c>
    </row>
    <row r="178" s="14" customFormat="1">
      <c r="A178" s="14"/>
      <c r="B178" s="236"/>
      <c r="C178" s="237"/>
      <c r="D178" s="218" t="s">
        <v>161</v>
      </c>
      <c r="E178" s="238" t="s">
        <v>19</v>
      </c>
      <c r="F178" s="239" t="s">
        <v>254</v>
      </c>
      <c r="G178" s="237"/>
      <c r="H178" s="240">
        <v>187.06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161</v>
      </c>
      <c r="AU178" s="246" t="s">
        <v>82</v>
      </c>
      <c r="AV178" s="14" t="s">
        <v>155</v>
      </c>
      <c r="AW178" s="14" t="s">
        <v>33</v>
      </c>
      <c r="AX178" s="14" t="s">
        <v>80</v>
      </c>
      <c r="AY178" s="246" t="s">
        <v>148</v>
      </c>
    </row>
    <row r="179" s="13" customFormat="1">
      <c r="A179" s="13"/>
      <c r="B179" s="225"/>
      <c r="C179" s="226"/>
      <c r="D179" s="218" t="s">
        <v>161</v>
      </c>
      <c r="E179" s="226"/>
      <c r="F179" s="228" t="s">
        <v>765</v>
      </c>
      <c r="G179" s="226"/>
      <c r="H179" s="229">
        <v>196.41300000000001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161</v>
      </c>
      <c r="AU179" s="235" t="s">
        <v>82</v>
      </c>
      <c r="AV179" s="13" t="s">
        <v>82</v>
      </c>
      <c r="AW179" s="13" t="s">
        <v>4</v>
      </c>
      <c r="AX179" s="13" t="s">
        <v>80</v>
      </c>
      <c r="AY179" s="235" t="s">
        <v>148</v>
      </c>
    </row>
    <row r="180" s="2" customFormat="1" ht="24.15" customHeight="1">
      <c r="A180" s="39"/>
      <c r="B180" s="40"/>
      <c r="C180" s="262" t="s">
        <v>277</v>
      </c>
      <c r="D180" s="262" t="s">
        <v>700</v>
      </c>
      <c r="E180" s="263" t="s">
        <v>766</v>
      </c>
      <c r="F180" s="264" t="s">
        <v>767</v>
      </c>
      <c r="G180" s="265" t="s">
        <v>220</v>
      </c>
      <c r="H180" s="266">
        <v>196.41300000000001</v>
      </c>
      <c r="I180" s="267"/>
      <c r="J180" s="268">
        <f>ROUND(I180*H180,2)</f>
        <v>0</v>
      </c>
      <c r="K180" s="264" t="s">
        <v>662</v>
      </c>
      <c r="L180" s="269"/>
      <c r="M180" s="270" t="s">
        <v>19</v>
      </c>
      <c r="N180" s="271" t="s">
        <v>43</v>
      </c>
      <c r="O180" s="85"/>
      <c r="P180" s="214">
        <f>O180*H180</f>
        <v>0</v>
      </c>
      <c r="Q180" s="214">
        <v>4.0000000000000003E-05</v>
      </c>
      <c r="R180" s="214">
        <f>Q180*H180</f>
        <v>0.0078565200000000005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205</v>
      </c>
      <c r="AT180" s="216" t="s">
        <v>700</v>
      </c>
      <c r="AU180" s="216" t="s">
        <v>82</v>
      </c>
      <c r="AY180" s="18" t="s">
        <v>148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155</v>
      </c>
      <c r="BM180" s="216" t="s">
        <v>768</v>
      </c>
    </row>
    <row r="181" s="2" customFormat="1">
      <c r="A181" s="39"/>
      <c r="B181" s="40"/>
      <c r="C181" s="41"/>
      <c r="D181" s="218" t="s">
        <v>157</v>
      </c>
      <c r="E181" s="41"/>
      <c r="F181" s="219" t="s">
        <v>767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157</v>
      </c>
      <c r="AU181" s="18" t="s">
        <v>82</v>
      </c>
    </row>
    <row r="182" s="2" customFormat="1">
      <c r="A182" s="39"/>
      <c r="B182" s="40"/>
      <c r="C182" s="41"/>
      <c r="D182" s="223" t="s">
        <v>159</v>
      </c>
      <c r="E182" s="41"/>
      <c r="F182" s="224" t="s">
        <v>769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159</v>
      </c>
      <c r="AU182" s="18" t="s">
        <v>82</v>
      </c>
    </row>
    <row r="183" s="13" customFormat="1">
      <c r="A183" s="13"/>
      <c r="B183" s="225"/>
      <c r="C183" s="226"/>
      <c r="D183" s="218" t="s">
        <v>161</v>
      </c>
      <c r="E183" s="226"/>
      <c r="F183" s="228" t="s">
        <v>765</v>
      </c>
      <c r="G183" s="226"/>
      <c r="H183" s="229">
        <v>196.41300000000001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161</v>
      </c>
      <c r="AU183" s="235" t="s">
        <v>82</v>
      </c>
      <c r="AV183" s="13" t="s">
        <v>82</v>
      </c>
      <c r="AW183" s="13" t="s">
        <v>4</v>
      </c>
      <c r="AX183" s="13" t="s">
        <v>80</v>
      </c>
      <c r="AY183" s="235" t="s">
        <v>148</v>
      </c>
    </row>
    <row r="184" s="2" customFormat="1" ht="24.15" customHeight="1">
      <c r="A184" s="39"/>
      <c r="B184" s="40"/>
      <c r="C184" s="205" t="s">
        <v>283</v>
      </c>
      <c r="D184" s="205" t="s">
        <v>150</v>
      </c>
      <c r="E184" s="206" t="s">
        <v>770</v>
      </c>
      <c r="F184" s="207" t="s">
        <v>771</v>
      </c>
      <c r="G184" s="208" t="s">
        <v>174</v>
      </c>
      <c r="H184" s="209">
        <v>564</v>
      </c>
      <c r="I184" s="210"/>
      <c r="J184" s="211">
        <f>ROUND(I184*H184,2)</f>
        <v>0</v>
      </c>
      <c r="K184" s="207" t="s">
        <v>662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0.01236</v>
      </c>
      <c r="R184" s="214">
        <f>Q184*H184</f>
        <v>6.9710399999999995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155</v>
      </c>
      <c r="AT184" s="216" t="s">
        <v>150</v>
      </c>
      <c r="AU184" s="216" t="s">
        <v>82</v>
      </c>
      <c r="AY184" s="18" t="s">
        <v>148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155</v>
      </c>
      <c r="BM184" s="216" t="s">
        <v>772</v>
      </c>
    </row>
    <row r="185" s="2" customFormat="1">
      <c r="A185" s="39"/>
      <c r="B185" s="40"/>
      <c r="C185" s="41"/>
      <c r="D185" s="218" t="s">
        <v>157</v>
      </c>
      <c r="E185" s="41"/>
      <c r="F185" s="219" t="s">
        <v>773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157</v>
      </c>
      <c r="AU185" s="18" t="s">
        <v>82</v>
      </c>
    </row>
    <row r="186" s="2" customFormat="1">
      <c r="A186" s="39"/>
      <c r="B186" s="40"/>
      <c r="C186" s="41"/>
      <c r="D186" s="223" t="s">
        <v>159</v>
      </c>
      <c r="E186" s="41"/>
      <c r="F186" s="224" t="s">
        <v>774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159</v>
      </c>
      <c r="AU186" s="18" t="s">
        <v>82</v>
      </c>
    </row>
    <row r="187" s="2" customFormat="1">
      <c r="A187" s="39"/>
      <c r="B187" s="40"/>
      <c r="C187" s="41"/>
      <c r="D187" s="218" t="s">
        <v>300</v>
      </c>
      <c r="E187" s="41"/>
      <c r="F187" s="247" t="s">
        <v>775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300</v>
      </c>
      <c r="AU187" s="18" t="s">
        <v>82</v>
      </c>
    </row>
    <row r="188" s="13" customFormat="1">
      <c r="A188" s="13"/>
      <c r="B188" s="225"/>
      <c r="C188" s="226"/>
      <c r="D188" s="218" t="s">
        <v>161</v>
      </c>
      <c r="E188" s="227" t="s">
        <v>19</v>
      </c>
      <c r="F188" s="228" t="s">
        <v>776</v>
      </c>
      <c r="G188" s="226"/>
      <c r="H188" s="229">
        <v>564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161</v>
      </c>
      <c r="AU188" s="235" t="s">
        <v>82</v>
      </c>
      <c r="AV188" s="13" t="s">
        <v>82</v>
      </c>
      <c r="AW188" s="13" t="s">
        <v>33</v>
      </c>
      <c r="AX188" s="13" t="s">
        <v>80</v>
      </c>
      <c r="AY188" s="235" t="s">
        <v>148</v>
      </c>
    </row>
    <row r="189" s="2" customFormat="1" ht="24.15" customHeight="1">
      <c r="A189" s="39"/>
      <c r="B189" s="40"/>
      <c r="C189" s="262" t="s">
        <v>289</v>
      </c>
      <c r="D189" s="262" t="s">
        <v>700</v>
      </c>
      <c r="E189" s="263" t="s">
        <v>777</v>
      </c>
      <c r="F189" s="264" t="s">
        <v>778</v>
      </c>
      <c r="G189" s="265" t="s">
        <v>174</v>
      </c>
      <c r="H189" s="266">
        <v>665.51999999999998</v>
      </c>
      <c r="I189" s="267"/>
      <c r="J189" s="268">
        <f>ROUND(I189*H189,2)</f>
        <v>0</v>
      </c>
      <c r="K189" s="264" t="s">
        <v>19</v>
      </c>
      <c r="L189" s="269"/>
      <c r="M189" s="270" t="s">
        <v>19</v>
      </c>
      <c r="N189" s="271" t="s">
        <v>43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205</v>
      </c>
      <c r="AT189" s="216" t="s">
        <v>700</v>
      </c>
      <c r="AU189" s="216" t="s">
        <v>82</v>
      </c>
      <c r="AY189" s="18" t="s">
        <v>148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155</v>
      </c>
      <c r="BM189" s="216" t="s">
        <v>779</v>
      </c>
    </row>
    <row r="190" s="2" customFormat="1">
      <c r="A190" s="39"/>
      <c r="B190" s="40"/>
      <c r="C190" s="41"/>
      <c r="D190" s="218" t="s">
        <v>157</v>
      </c>
      <c r="E190" s="41"/>
      <c r="F190" s="219" t="s">
        <v>778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157</v>
      </c>
      <c r="AU190" s="18" t="s">
        <v>82</v>
      </c>
    </row>
    <row r="191" s="13" customFormat="1">
      <c r="A191" s="13"/>
      <c r="B191" s="225"/>
      <c r="C191" s="226"/>
      <c r="D191" s="218" t="s">
        <v>161</v>
      </c>
      <c r="E191" s="226"/>
      <c r="F191" s="228" t="s">
        <v>780</v>
      </c>
      <c r="G191" s="226"/>
      <c r="H191" s="229">
        <v>665.51999999999998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161</v>
      </c>
      <c r="AU191" s="235" t="s">
        <v>82</v>
      </c>
      <c r="AV191" s="13" t="s">
        <v>82</v>
      </c>
      <c r="AW191" s="13" t="s">
        <v>4</v>
      </c>
      <c r="AX191" s="13" t="s">
        <v>80</v>
      </c>
      <c r="AY191" s="235" t="s">
        <v>148</v>
      </c>
    </row>
    <row r="192" s="2" customFormat="1" ht="24.15" customHeight="1">
      <c r="A192" s="39"/>
      <c r="B192" s="40"/>
      <c r="C192" s="262" t="s">
        <v>7</v>
      </c>
      <c r="D192" s="262" t="s">
        <v>700</v>
      </c>
      <c r="E192" s="263" t="s">
        <v>781</v>
      </c>
      <c r="F192" s="264" t="s">
        <v>782</v>
      </c>
      <c r="G192" s="265" t="s">
        <v>153</v>
      </c>
      <c r="H192" s="266">
        <v>109.83</v>
      </c>
      <c r="I192" s="267"/>
      <c r="J192" s="268">
        <f>ROUND(I192*H192,2)</f>
        <v>0</v>
      </c>
      <c r="K192" s="264" t="s">
        <v>662</v>
      </c>
      <c r="L192" s="269"/>
      <c r="M192" s="270" t="s">
        <v>19</v>
      </c>
      <c r="N192" s="271" t="s">
        <v>43</v>
      </c>
      <c r="O192" s="85"/>
      <c r="P192" s="214">
        <f>O192*H192</f>
        <v>0</v>
      </c>
      <c r="Q192" s="214">
        <v>0.055</v>
      </c>
      <c r="R192" s="214">
        <f>Q192*H192</f>
        <v>6.0406500000000003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383</v>
      </c>
      <c r="AT192" s="216" t="s">
        <v>700</v>
      </c>
      <c r="AU192" s="216" t="s">
        <v>82</v>
      </c>
      <c r="AY192" s="18" t="s">
        <v>148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261</v>
      </c>
      <c r="BM192" s="216" t="s">
        <v>783</v>
      </c>
    </row>
    <row r="193" s="2" customFormat="1">
      <c r="A193" s="39"/>
      <c r="B193" s="40"/>
      <c r="C193" s="41"/>
      <c r="D193" s="218" t="s">
        <v>157</v>
      </c>
      <c r="E193" s="41"/>
      <c r="F193" s="219" t="s">
        <v>782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157</v>
      </c>
      <c r="AU193" s="18" t="s">
        <v>82</v>
      </c>
    </row>
    <row r="194" s="2" customFormat="1">
      <c r="A194" s="39"/>
      <c r="B194" s="40"/>
      <c r="C194" s="41"/>
      <c r="D194" s="223" t="s">
        <v>159</v>
      </c>
      <c r="E194" s="41"/>
      <c r="F194" s="224" t="s">
        <v>784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159</v>
      </c>
      <c r="AU194" s="18" t="s">
        <v>82</v>
      </c>
    </row>
    <row r="195" s="13" customFormat="1">
      <c r="A195" s="13"/>
      <c r="B195" s="225"/>
      <c r="C195" s="226"/>
      <c r="D195" s="218" t="s">
        <v>161</v>
      </c>
      <c r="E195" s="226"/>
      <c r="F195" s="228" t="s">
        <v>785</v>
      </c>
      <c r="G195" s="226"/>
      <c r="H195" s="229">
        <v>109.83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161</v>
      </c>
      <c r="AU195" s="235" t="s">
        <v>82</v>
      </c>
      <c r="AV195" s="13" t="s">
        <v>82</v>
      </c>
      <c r="AW195" s="13" t="s">
        <v>4</v>
      </c>
      <c r="AX195" s="13" t="s">
        <v>80</v>
      </c>
      <c r="AY195" s="235" t="s">
        <v>148</v>
      </c>
    </row>
    <row r="196" s="2" customFormat="1" ht="24.15" customHeight="1">
      <c r="A196" s="39"/>
      <c r="B196" s="40"/>
      <c r="C196" s="205" t="s">
        <v>303</v>
      </c>
      <c r="D196" s="205" t="s">
        <v>150</v>
      </c>
      <c r="E196" s="206" t="s">
        <v>786</v>
      </c>
      <c r="F196" s="207" t="s">
        <v>787</v>
      </c>
      <c r="G196" s="208" t="s">
        <v>174</v>
      </c>
      <c r="H196" s="209">
        <v>96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261</v>
      </c>
      <c r="AT196" s="216" t="s">
        <v>150</v>
      </c>
      <c r="AU196" s="216" t="s">
        <v>82</v>
      </c>
      <c r="AY196" s="18" t="s">
        <v>148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261</v>
      </c>
      <c r="BM196" s="216" t="s">
        <v>788</v>
      </c>
    </row>
    <row r="197" s="2" customFormat="1">
      <c r="A197" s="39"/>
      <c r="B197" s="40"/>
      <c r="C197" s="41"/>
      <c r="D197" s="218" t="s">
        <v>157</v>
      </c>
      <c r="E197" s="41"/>
      <c r="F197" s="219" t="s">
        <v>789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157</v>
      </c>
      <c r="AU197" s="18" t="s">
        <v>82</v>
      </c>
    </row>
    <row r="198" s="2" customFormat="1" ht="24.15" customHeight="1">
      <c r="A198" s="39"/>
      <c r="B198" s="40"/>
      <c r="C198" s="262" t="s">
        <v>309</v>
      </c>
      <c r="D198" s="262" t="s">
        <v>700</v>
      </c>
      <c r="E198" s="263" t="s">
        <v>777</v>
      </c>
      <c r="F198" s="264" t="s">
        <v>778</v>
      </c>
      <c r="G198" s="265" t="s">
        <v>174</v>
      </c>
      <c r="H198" s="266">
        <v>113.28</v>
      </c>
      <c r="I198" s="267"/>
      <c r="J198" s="268">
        <f>ROUND(I198*H198,2)</f>
        <v>0</v>
      </c>
      <c r="K198" s="264" t="s">
        <v>19</v>
      </c>
      <c r="L198" s="269"/>
      <c r="M198" s="270" t="s">
        <v>19</v>
      </c>
      <c r="N198" s="271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205</v>
      </c>
      <c r="AT198" s="216" t="s">
        <v>700</v>
      </c>
      <c r="AU198" s="216" t="s">
        <v>82</v>
      </c>
      <c r="AY198" s="18" t="s">
        <v>148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155</v>
      </c>
      <c r="BM198" s="216" t="s">
        <v>790</v>
      </c>
    </row>
    <row r="199" s="2" customFormat="1">
      <c r="A199" s="39"/>
      <c r="B199" s="40"/>
      <c r="C199" s="41"/>
      <c r="D199" s="218" t="s">
        <v>157</v>
      </c>
      <c r="E199" s="41"/>
      <c r="F199" s="219" t="s">
        <v>778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157</v>
      </c>
      <c r="AU199" s="18" t="s">
        <v>82</v>
      </c>
    </row>
    <row r="200" s="13" customFormat="1">
      <c r="A200" s="13"/>
      <c r="B200" s="225"/>
      <c r="C200" s="226"/>
      <c r="D200" s="218" t="s">
        <v>161</v>
      </c>
      <c r="E200" s="226"/>
      <c r="F200" s="228" t="s">
        <v>791</v>
      </c>
      <c r="G200" s="226"/>
      <c r="H200" s="229">
        <v>113.28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161</v>
      </c>
      <c r="AU200" s="235" t="s">
        <v>82</v>
      </c>
      <c r="AV200" s="13" t="s">
        <v>82</v>
      </c>
      <c r="AW200" s="13" t="s">
        <v>4</v>
      </c>
      <c r="AX200" s="13" t="s">
        <v>80</v>
      </c>
      <c r="AY200" s="235" t="s">
        <v>148</v>
      </c>
    </row>
    <row r="201" s="2" customFormat="1" ht="16.5" customHeight="1">
      <c r="A201" s="39"/>
      <c r="B201" s="40"/>
      <c r="C201" s="205" t="s">
        <v>315</v>
      </c>
      <c r="D201" s="205" t="s">
        <v>150</v>
      </c>
      <c r="E201" s="206" t="s">
        <v>792</v>
      </c>
      <c r="F201" s="207" t="s">
        <v>793</v>
      </c>
      <c r="G201" s="208" t="s">
        <v>220</v>
      </c>
      <c r="H201" s="209">
        <v>320.10000000000002</v>
      </c>
      <c r="I201" s="210"/>
      <c r="J201" s="211">
        <f>ROUND(I201*H201,2)</f>
        <v>0</v>
      </c>
      <c r="K201" s="207" t="s">
        <v>19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1.0000000000000001E-05</v>
      </c>
      <c r="R201" s="214">
        <f>Q201*H201</f>
        <v>0.0032010000000000003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155</v>
      </c>
      <c r="AT201" s="216" t="s">
        <v>150</v>
      </c>
      <c r="AU201" s="216" t="s">
        <v>82</v>
      </c>
      <c r="AY201" s="18" t="s">
        <v>148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155</v>
      </c>
      <c r="BM201" s="216" t="s">
        <v>794</v>
      </c>
    </row>
    <row r="202" s="2" customFormat="1">
      <c r="A202" s="39"/>
      <c r="B202" s="40"/>
      <c r="C202" s="41"/>
      <c r="D202" s="218" t="s">
        <v>157</v>
      </c>
      <c r="E202" s="41"/>
      <c r="F202" s="219" t="s">
        <v>793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157</v>
      </c>
      <c r="AU202" s="18" t="s">
        <v>82</v>
      </c>
    </row>
    <row r="203" s="2" customFormat="1">
      <c r="A203" s="39"/>
      <c r="B203" s="40"/>
      <c r="C203" s="41"/>
      <c r="D203" s="218" t="s">
        <v>300</v>
      </c>
      <c r="E203" s="41"/>
      <c r="F203" s="247" t="s">
        <v>795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300</v>
      </c>
      <c r="AU203" s="18" t="s">
        <v>82</v>
      </c>
    </row>
    <row r="204" s="13" customFormat="1">
      <c r="A204" s="13"/>
      <c r="B204" s="225"/>
      <c r="C204" s="226"/>
      <c r="D204" s="218" t="s">
        <v>161</v>
      </c>
      <c r="E204" s="227" t="s">
        <v>19</v>
      </c>
      <c r="F204" s="228" t="s">
        <v>796</v>
      </c>
      <c r="G204" s="226"/>
      <c r="H204" s="229">
        <v>153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161</v>
      </c>
      <c r="AU204" s="235" t="s">
        <v>82</v>
      </c>
      <c r="AV204" s="13" t="s">
        <v>82</v>
      </c>
      <c r="AW204" s="13" t="s">
        <v>33</v>
      </c>
      <c r="AX204" s="13" t="s">
        <v>72</v>
      </c>
      <c r="AY204" s="235" t="s">
        <v>148</v>
      </c>
    </row>
    <row r="205" s="13" customFormat="1">
      <c r="A205" s="13"/>
      <c r="B205" s="225"/>
      <c r="C205" s="226"/>
      <c r="D205" s="218" t="s">
        <v>161</v>
      </c>
      <c r="E205" s="227" t="s">
        <v>19</v>
      </c>
      <c r="F205" s="228" t="s">
        <v>797</v>
      </c>
      <c r="G205" s="226"/>
      <c r="H205" s="229">
        <v>14.6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161</v>
      </c>
      <c r="AU205" s="235" t="s">
        <v>82</v>
      </c>
      <c r="AV205" s="13" t="s">
        <v>82</v>
      </c>
      <c r="AW205" s="13" t="s">
        <v>33</v>
      </c>
      <c r="AX205" s="13" t="s">
        <v>72</v>
      </c>
      <c r="AY205" s="235" t="s">
        <v>148</v>
      </c>
    </row>
    <row r="206" s="13" customFormat="1">
      <c r="A206" s="13"/>
      <c r="B206" s="225"/>
      <c r="C206" s="226"/>
      <c r="D206" s="218" t="s">
        <v>161</v>
      </c>
      <c r="E206" s="227" t="s">
        <v>19</v>
      </c>
      <c r="F206" s="228" t="s">
        <v>798</v>
      </c>
      <c r="G206" s="226"/>
      <c r="H206" s="229">
        <v>55.5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161</v>
      </c>
      <c r="AU206" s="235" t="s">
        <v>82</v>
      </c>
      <c r="AV206" s="13" t="s">
        <v>82</v>
      </c>
      <c r="AW206" s="13" t="s">
        <v>33</v>
      </c>
      <c r="AX206" s="13" t="s">
        <v>72</v>
      </c>
      <c r="AY206" s="235" t="s">
        <v>148</v>
      </c>
    </row>
    <row r="207" s="13" customFormat="1">
      <c r="A207" s="13"/>
      <c r="B207" s="225"/>
      <c r="C207" s="226"/>
      <c r="D207" s="218" t="s">
        <v>161</v>
      </c>
      <c r="E207" s="227" t="s">
        <v>19</v>
      </c>
      <c r="F207" s="228" t="s">
        <v>799</v>
      </c>
      <c r="G207" s="226"/>
      <c r="H207" s="229">
        <v>97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161</v>
      </c>
      <c r="AU207" s="235" t="s">
        <v>82</v>
      </c>
      <c r="AV207" s="13" t="s">
        <v>82</v>
      </c>
      <c r="AW207" s="13" t="s">
        <v>33</v>
      </c>
      <c r="AX207" s="13" t="s">
        <v>72</v>
      </c>
      <c r="AY207" s="235" t="s">
        <v>148</v>
      </c>
    </row>
    <row r="208" s="14" customFormat="1">
      <c r="A208" s="14"/>
      <c r="B208" s="236"/>
      <c r="C208" s="237"/>
      <c r="D208" s="218" t="s">
        <v>161</v>
      </c>
      <c r="E208" s="238" t="s">
        <v>19</v>
      </c>
      <c r="F208" s="239" t="s">
        <v>254</v>
      </c>
      <c r="G208" s="237"/>
      <c r="H208" s="240">
        <v>320.10000000000002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161</v>
      </c>
      <c r="AU208" s="246" t="s">
        <v>82</v>
      </c>
      <c r="AV208" s="14" t="s">
        <v>155</v>
      </c>
      <c r="AW208" s="14" t="s">
        <v>33</v>
      </c>
      <c r="AX208" s="14" t="s">
        <v>80</v>
      </c>
      <c r="AY208" s="246" t="s">
        <v>148</v>
      </c>
    </row>
    <row r="209" s="2" customFormat="1" ht="16.5" customHeight="1">
      <c r="A209" s="39"/>
      <c r="B209" s="40"/>
      <c r="C209" s="262" t="s">
        <v>322</v>
      </c>
      <c r="D209" s="262" t="s">
        <v>700</v>
      </c>
      <c r="E209" s="263" t="s">
        <v>800</v>
      </c>
      <c r="F209" s="264" t="s">
        <v>801</v>
      </c>
      <c r="G209" s="265" t="s">
        <v>220</v>
      </c>
      <c r="H209" s="266">
        <v>153</v>
      </c>
      <c r="I209" s="267"/>
      <c r="J209" s="268">
        <f>ROUND(I209*H209,2)</f>
        <v>0</v>
      </c>
      <c r="K209" s="264" t="s">
        <v>19</v>
      </c>
      <c r="L209" s="269"/>
      <c r="M209" s="270" t="s">
        <v>19</v>
      </c>
      <c r="N209" s="271" t="s">
        <v>43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205</v>
      </c>
      <c r="AT209" s="216" t="s">
        <v>700</v>
      </c>
      <c r="AU209" s="216" t="s">
        <v>82</v>
      </c>
      <c r="AY209" s="18" t="s">
        <v>148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155</v>
      </c>
      <c r="BM209" s="216" t="s">
        <v>802</v>
      </c>
    </row>
    <row r="210" s="2" customFormat="1">
      <c r="A210" s="39"/>
      <c r="B210" s="40"/>
      <c r="C210" s="41"/>
      <c r="D210" s="218" t="s">
        <v>157</v>
      </c>
      <c r="E210" s="41"/>
      <c r="F210" s="219" t="s">
        <v>801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157</v>
      </c>
      <c r="AU210" s="18" t="s">
        <v>82</v>
      </c>
    </row>
    <row r="211" s="2" customFormat="1">
      <c r="A211" s="39"/>
      <c r="B211" s="40"/>
      <c r="C211" s="41"/>
      <c r="D211" s="218" t="s">
        <v>300</v>
      </c>
      <c r="E211" s="41"/>
      <c r="F211" s="247" t="s">
        <v>803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300</v>
      </c>
      <c r="AU211" s="18" t="s">
        <v>82</v>
      </c>
    </row>
    <row r="212" s="2" customFormat="1" ht="16.5" customHeight="1">
      <c r="A212" s="39"/>
      <c r="B212" s="40"/>
      <c r="C212" s="262" t="s">
        <v>331</v>
      </c>
      <c r="D212" s="262" t="s">
        <v>700</v>
      </c>
      <c r="E212" s="263" t="s">
        <v>804</v>
      </c>
      <c r="F212" s="264" t="s">
        <v>805</v>
      </c>
      <c r="G212" s="265" t="s">
        <v>220</v>
      </c>
      <c r="H212" s="266">
        <v>14.6</v>
      </c>
      <c r="I212" s="267"/>
      <c r="J212" s="268">
        <f>ROUND(I212*H212,2)</f>
        <v>0</v>
      </c>
      <c r="K212" s="264" t="s">
        <v>19</v>
      </c>
      <c r="L212" s="269"/>
      <c r="M212" s="270" t="s">
        <v>19</v>
      </c>
      <c r="N212" s="271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205</v>
      </c>
      <c r="AT212" s="216" t="s">
        <v>700</v>
      </c>
      <c r="AU212" s="216" t="s">
        <v>82</v>
      </c>
      <c r="AY212" s="18" t="s">
        <v>148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155</v>
      </c>
      <c r="BM212" s="216" t="s">
        <v>806</v>
      </c>
    </row>
    <row r="213" s="2" customFormat="1">
      <c r="A213" s="39"/>
      <c r="B213" s="40"/>
      <c r="C213" s="41"/>
      <c r="D213" s="218" t="s">
        <v>157</v>
      </c>
      <c r="E213" s="41"/>
      <c r="F213" s="219" t="s">
        <v>807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157</v>
      </c>
      <c r="AU213" s="18" t="s">
        <v>82</v>
      </c>
    </row>
    <row r="214" s="2" customFormat="1">
      <c r="A214" s="39"/>
      <c r="B214" s="40"/>
      <c r="C214" s="41"/>
      <c r="D214" s="218" t="s">
        <v>300</v>
      </c>
      <c r="E214" s="41"/>
      <c r="F214" s="247" t="s">
        <v>803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300</v>
      </c>
      <c r="AU214" s="18" t="s">
        <v>82</v>
      </c>
    </row>
    <row r="215" s="2" customFormat="1" ht="24.15" customHeight="1">
      <c r="A215" s="39"/>
      <c r="B215" s="40"/>
      <c r="C215" s="205" t="s">
        <v>340</v>
      </c>
      <c r="D215" s="205" t="s">
        <v>150</v>
      </c>
      <c r="E215" s="206" t="s">
        <v>808</v>
      </c>
      <c r="F215" s="207" t="s">
        <v>809</v>
      </c>
      <c r="G215" s="208" t="s">
        <v>19</v>
      </c>
      <c r="H215" s="209">
        <v>152.5</v>
      </c>
      <c r="I215" s="210"/>
      <c r="J215" s="211">
        <f>ROUND(I215*H215,2)</f>
        <v>0</v>
      </c>
      <c r="K215" s="207" t="s">
        <v>19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155</v>
      </c>
      <c r="AT215" s="216" t="s">
        <v>150</v>
      </c>
      <c r="AU215" s="216" t="s">
        <v>82</v>
      </c>
      <c r="AY215" s="18" t="s">
        <v>148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155</v>
      </c>
      <c r="BM215" s="216" t="s">
        <v>810</v>
      </c>
    </row>
    <row r="216" s="2" customFormat="1">
      <c r="A216" s="39"/>
      <c r="B216" s="40"/>
      <c r="C216" s="41"/>
      <c r="D216" s="218" t="s">
        <v>157</v>
      </c>
      <c r="E216" s="41"/>
      <c r="F216" s="219" t="s">
        <v>809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157</v>
      </c>
      <c r="AU216" s="18" t="s">
        <v>82</v>
      </c>
    </row>
    <row r="217" s="13" customFormat="1">
      <c r="A217" s="13"/>
      <c r="B217" s="225"/>
      <c r="C217" s="226"/>
      <c r="D217" s="218" t="s">
        <v>161</v>
      </c>
      <c r="E217" s="227" t="s">
        <v>19</v>
      </c>
      <c r="F217" s="228" t="s">
        <v>811</v>
      </c>
      <c r="G217" s="226"/>
      <c r="H217" s="229">
        <v>152.5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161</v>
      </c>
      <c r="AU217" s="235" t="s">
        <v>82</v>
      </c>
      <c r="AV217" s="13" t="s">
        <v>82</v>
      </c>
      <c r="AW217" s="13" t="s">
        <v>33</v>
      </c>
      <c r="AX217" s="13" t="s">
        <v>80</v>
      </c>
      <c r="AY217" s="235" t="s">
        <v>148</v>
      </c>
    </row>
    <row r="218" s="2" customFormat="1" ht="16.5" customHeight="1">
      <c r="A218" s="39"/>
      <c r="B218" s="40"/>
      <c r="C218" s="262" t="s">
        <v>350</v>
      </c>
      <c r="D218" s="262" t="s">
        <v>700</v>
      </c>
      <c r="E218" s="263" t="s">
        <v>812</v>
      </c>
      <c r="F218" s="264" t="s">
        <v>813</v>
      </c>
      <c r="G218" s="265" t="s">
        <v>220</v>
      </c>
      <c r="H218" s="266">
        <v>55.5</v>
      </c>
      <c r="I218" s="267"/>
      <c r="J218" s="268">
        <f>ROUND(I218*H218,2)</f>
        <v>0</v>
      </c>
      <c r="K218" s="264" t="s">
        <v>19</v>
      </c>
      <c r="L218" s="269"/>
      <c r="M218" s="270" t="s">
        <v>19</v>
      </c>
      <c r="N218" s="271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205</v>
      </c>
      <c r="AT218" s="216" t="s">
        <v>700</v>
      </c>
      <c r="AU218" s="216" t="s">
        <v>82</v>
      </c>
      <c r="AY218" s="18" t="s">
        <v>148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155</v>
      </c>
      <c r="BM218" s="216" t="s">
        <v>814</v>
      </c>
    </row>
    <row r="219" s="2" customFormat="1">
      <c r="A219" s="39"/>
      <c r="B219" s="40"/>
      <c r="C219" s="41"/>
      <c r="D219" s="218" t="s">
        <v>157</v>
      </c>
      <c r="E219" s="41"/>
      <c r="F219" s="219" t="s">
        <v>813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157</v>
      </c>
      <c r="AU219" s="18" t="s">
        <v>82</v>
      </c>
    </row>
    <row r="220" s="2" customFormat="1">
      <c r="A220" s="39"/>
      <c r="B220" s="40"/>
      <c r="C220" s="41"/>
      <c r="D220" s="218" t="s">
        <v>300</v>
      </c>
      <c r="E220" s="41"/>
      <c r="F220" s="247" t="s">
        <v>815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300</v>
      </c>
      <c r="AU220" s="18" t="s">
        <v>82</v>
      </c>
    </row>
    <row r="221" s="2" customFormat="1" ht="16.5" customHeight="1">
      <c r="A221" s="39"/>
      <c r="B221" s="40"/>
      <c r="C221" s="262" t="s">
        <v>357</v>
      </c>
      <c r="D221" s="262" t="s">
        <v>700</v>
      </c>
      <c r="E221" s="263" t="s">
        <v>816</v>
      </c>
      <c r="F221" s="264" t="s">
        <v>817</v>
      </c>
      <c r="G221" s="265" t="s">
        <v>220</v>
      </c>
      <c r="H221" s="266">
        <v>97</v>
      </c>
      <c r="I221" s="267"/>
      <c r="J221" s="268">
        <f>ROUND(I221*H221,2)</f>
        <v>0</v>
      </c>
      <c r="K221" s="264" t="s">
        <v>19</v>
      </c>
      <c r="L221" s="269"/>
      <c r="M221" s="270" t="s">
        <v>19</v>
      </c>
      <c r="N221" s="271" t="s">
        <v>43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205</v>
      </c>
      <c r="AT221" s="216" t="s">
        <v>700</v>
      </c>
      <c r="AU221" s="216" t="s">
        <v>82</v>
      </c>
      <c r="AY221" s="18" t="s">
        <v>148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155</v>
      </c>
      <c r="BM221" s="216" t="s">
        <v>818</v>
      </c>
    </row>
    <row r="222" s="2" customFormat="1">
      <c r="A222" s="39"/>
      <c r="B222" s="40"/>
      <c r="C222" s="41"/>
      <c r="D222" s="218" t="s">
        <v>157</v>
      </c>
      <c r="E222" s="41"/>
      <c r="F222" s="219" t="s">
        <v>817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157</v>
      </c>
      <c r="AU222" s="18" t="s">
        <v>82</v>
      </c>
    </row>
    <row r="223" s="2" customFormat="1">
      <c r="A223" s="39"/>
      <c r="B223" s="40"/>
      <c r="C223" s="41"/>
      <c r="D223" s="218" t="s">
        <v>300</v>
      </c>
      <c r="E223" s="41"/>
      <c r="F223" s="247" t="s">
        <v>803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300</v>
      </c>
      <c r="AU223" s="18" t="s">
        <v>82</v>
      </c>
    </row>
    <row r="224" s="2" customFormat="1" ht="24.15" customHeight="1">
      <c r="A224" s="39"/>
      <c r="B224" s="40"/>
      <c r="C224" s="205" t="s">
        <v>365</v>
      </c>
      <c r="D224" s="205" t="s">
        <v>150</v>
      </c>
      <c r="E224" s="206" t="s">
        <v>819</v>
      </c>
      <c r="F224" s="207" t="s">
        <v>820</v>
      </c>
      <c r="G224" s="208" t="s">
        <v>174</v>
      </c>
      <c r="H224" s="209">
        <v>298.28399999999999</v>
      </c>
      <c r="I224" s="210"/>
      <c r="J224" s="211">
        <f>ROUND(I224*H224,2)</f>
        <v>0</v>
      </c>
      <c r="K224" s="207" t="s">
        <v>662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0.023630000000000002</v>
      </c>
      <c r="R224" s="214">
        <f>Q224*H224</f>
        <v>7.0484509200000005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155</v>
      </c>
      <c r="AT224" s="216" t="s">
        <v>150</v>
      </c>
      <c r="AU224" s="216" t="s">
        <v>82</v>
      </c>
      <c r="AY224" s="18" t="s">
        <v>148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155</v>
      </c>
      <c r="BM224" s="216" t="s">
        <v>821</v>
      </c>
    </row>
    <row r="225" s="2" customFormat="1">
      <c r="A225" s="39"/>
      <c r="B225" s="40"/>
      <c r="C225" s="41"/>
      <c r="D225" s="218" t="s">
        <v>157</v>
      </c>
      <c r="E225" s="41"/>
      <c r="F225" s="219" t="s">
        <v>822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157</v>
      </c>
      <c r="AU225" s="18" t="s">
        <v>82</v>
      </c>
    </row>
    <row r="226" s="2" customFormat="1">
      <c r="A226" s="39"/>
      <c r="B226" s="40"/>
      <c r="C226" s="41"/>
      <c r="D226" s="223" t="s">
        <v>159</v>
      </c>
      <c r="E226" s="41"/>
      <c r="F226" s="224" t="s">
        <v>823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159</v>
      </c>
      <c r="AU226" s="18" t="s">
        <v>82</v>
      </c>
    </row>
    <row r="227" s="13" customFormat="1">
      <c r="A227" s="13"/>
      <c r="B227" s="225"/>
      <c r="C227" s="226"/>
      <c r="D227" s="218" t="s">
        <v>161</v>
      </c>
      <c r="E227" s="227" t="s">
        <v>19</v>
      </c>
      <c r="F227" s="228" t="s">
        <v>824</v>
      </c>
      <c r="G227" s="226"/>
      <c r="H227" s="229">
        <v>298.28399999999999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161</v>
      </c>
      <c r="AU227" s="235" t="s">
        <v>82</v>
      </c>
      <c r="AV227" s="13" t="s">
        <v>82</v>
      </c>
      <c r="AW227" s="13" t="s">
        <v>33</v>
      </c>
      <c r="AX227" s="13" t="s">
        <v>80</v>
      </c>
      <c r="AY227" s="235" t="s">
        <v>148</v>
      </c>
    </row>
    <row r="228" s="2" customFormat="1" ht="24.15" customHeight="1">
      <c r="A228" s="39"/>
      <c r="B228" s="40"/>
      <c r="C228" s="205" t="s">
        <v>374</v>
      </c>
      <c r="D228" s="205" t="s">
        <v>150</v>
      </c>
      <c r="E228" s="206" t="s">
        <v>825</v>
      </c>
      <c r="F228" s="207" t="s">
        <v>826</v>
      </c>
      <c r="G228" s="208" t="s">
        <v>174</v>
      </c>
      <c r="H228" s="209">
        <v>85.260000000000005</v>
      </c>
      <c r="I228" s="210"/>
      <c r="J228" s="211">
        <f>ROUND(I228*H228,2)</f>
        <v>0</v>
      </c>
      <c r="K228" s="207" t="s">
        <v>662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0.023099999999999999</v>
      </c>
      <c r="R228" s="214">
        <f>Q228*H228</f>
        <v>1.969506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155</v>
      </c>
      <c r="AT228" s="216" t="s">
        <v>150</v>
      </c>
      <c r="AU228" s="216" t="s">
        <v>82</v>
      </c>
      <c r="AY228" s="18" t="s">
        <v>148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155</v>
      </c>
      <c r="BM228" s="216" t="s">
        <v>827</v>
      </c>
    </row>
    <row r="229" s="2" customFormat="1">
      <c r="A229" s="39"/>
      <c r="B229" s="40"/>
      <c r="C229" s="41"/>
      <c r="D229" s="218" t="s">
        <v>157</v>
      </c>
      <c r="E229" s="41"/>
      <c r="F229" s="219" t="s">
        <v>828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157</v>
      </c>
      <c r="AU229" s="18" t="s">
        <v>82</v>
      </c>
    </row>
    <row r="230" s="2" customFormat="1">
      <c r="A230" s="39"/>
      <c r="B230" s="40"/>
      <c r="C230" s="41"/>
      <c r="D230" s="223" t="s">
        <v>159</v>
      </c>
      <c r="E230" s="41"/>
      <c r="F230" s="224" t="s">
        <v>829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159</v>
      </c>
      <c r="AU230" s="18" t="s">
        <v>82</v>
      </c>
    </row>
    <row r="231" s="13" customFormat="1">
      <c r="A231" s="13"/>
      <c r="B231" s="225"/>
      <c r="C231" s="226"/>
      <c r="D231" s="218" t="s">
        <v>161</v>
      </c>
      <c r="E231" s="227" t="s">
        <v>19</v>
      </c>
      <c r="F231" s="228" t="s">
        <v>830</v>
      </c>
      <c r="G231" s="226"/>
      <c r="H231" s="229">
        <v>85.260000000000005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161</v>
      </c>
      <c r="AU231" s="235" t="s">
        <v>82</v>
      </c>
      <c r="AV231" s="13" t="s">
        <v>82</v>
      </c>
      <c r="AW231" s="13" t="s">
        <v>33</v>
      </c>
      <c r="AX231" s="13" t="s">
        <v>80</v>
      </c>
      <c r="AY231" s="235" t="s">
        <v>148</v>
      </c>
    </row>
    <row r="232" s="2" customFormat="1" ht="24.15" customHeight="1">
      <c r="A232" s="39"/>
      <c r="B232" s="40"/>
      <c r="C232" s="205" t="s">
        <v>383</v>
      </c>
      <c r="D232" s="205" t="s">
        <v>150</v>
      </c>
      <c r="E232" s="206" t="s">
        <v>831</v>
      </c>
      <c r="F232" s="207" t="s">
        <v>832</v>
      </c>
      <c r="G232" s="208" t="s">
        <v>174</v>
      </c>
      <c r="H232" s="209">
        <v>18</v>
      </c>
      <c r="I232" s="210"/>
      <c r="J232" s="211">
        <f>ROUND(I232*H232,2)</f>
        <v>0</v>
      </c>
      <c r="K232" s="207" t="s">
        <v>662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0.0027299999999999998</v>
      </c>
      <c r="R232" s="214">
        <f>Q232*H232</f>
        <v>0.049139999999999996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155</v>
      </c>
      <c r="AT232" s="216" t="s">
        <v>150</v>
      </c>
      <c r="AU232" s="216" t="s">
        <v>82</v>
      </c>
      <c r="AY232" s="18" t="s">
        <v>148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155</v>
      </c>
      <c r="BM232" s="216" t="s">
        <v>833</v>
      </c>
    </row>
    <row r="233" s="2" customFormat="1">
      <c r="A233" s="39"/>
      <c r="B233" s="40"/>
      <c r="C233" s="41"/>
      <c r="D233" s="218" t="s">
        <v>157</v>
      </c>
      <c r="E233" s="41"/>
      <c r="F233" s="219" t="s">
        <v>834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157</v>
      </c>
      <c r="AU233" s="18" t="s">
        <v>82</v>
      </c>
    </row>
    <row r="234" s="2" customFormat="1">
      <c r="A234" s="39"/>
      <c r="B234" s="40"/>
      <c r="C234" s="41"/>
      <c r="D234" s="223" t="s">
        <v>159</v>
      </c>
      <c r="E234" s="41"/>
      <c r="F234" s="224" t="s">
        <v>835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159</v>
      </c>
      <c r="AU234" s="18" t="s">
        <v>82</v>
      </c>
    </row>
    <row r="235" s="2" customFormat="1" ht="24.15" customHeight="1">
      <c r="A235" s="39"/>
      <c r="B235" s="40"/>
      <c r="C235" s="205" t="s">
        <v>389</v>
      </c>
      <c r="D235" s="205" t="s">
        <v>150</v>
      </c>
      <c r="E235" s="206" t="s">
        <v>836</v>
      </c>
      <c r="F235" s="207" t="s">
        <v>837</v>
      </c>
      <c r="G235" s="208" t="s">
        <v>174</v>
      </c>
      <c r="H235" s="209">
        <v>232</v>
      </c>
      <c r="I235" s="210"/>
      <c r="J235" s="211">
        <f>ROUND(I235*H235,2)</f>
        <v>0</v>
      </c>
      <c r="K235" s="207" t="s">
        <v>662</v>
      </c>
      <c r="L235" s="45"/>
      <c r="M235" s="212" t="s">
        <v>19</v>
      </c>
      <c r="N235" s="213" t="s">
        <v>43</v>
      </c>
      <c r="O235" s="85"/>
      <c r="P235" s="214">
        <f>O235*H235</f>
        <v>0</v>
      </c>
      <c r="Q235" s="214">
        <v>0.01899</v>
      </c>
      <c r="R235" s="214">
        <f>Q235*H235</f>
        <v>4.4056800000000003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155</v>
      </c>
      <c r="AT235" s="216" t="s">
        <v>150</v>
      </c>
      <c r="AU235" s="216" t="s">
        <v>82</v>
      </c>
      <c r="AY235" s="18" t="s">
        <v>148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155</v>
      </c>
      <c r="BM235" s="216" t="s">
        <v>838</v>
      </c>
    </row>
    <row r="236" s="2" customFormat="1">
      <c r="A236" s="39"/>
      <c r="B236" s="40"/>
      <c r="C236" s="41"/>
      <c r="D236" s="218" t="s">
        <v>157</v>
      </c>
      <c r="E236" s="41"/>
      <c r="F236" s="219" t="s">
        <v>839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157</v>
      </c>
      <c r="AU236" s="18" t="s">
        <v>82</v>
      </c>
    </row>
    <row r="237" s="2" customFormat="1">
      <c r="A237" s="39"/>
      <c r="B237" s="40"/>
      <c r="C237" s="41"/>
      <c r="D237" s="223" t="s">
        <v>159</v>
      </c>
      <c r="E237" s="41"/>
      <c r="F237" s="224" t="s">
        <v>840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159</v>
      </c>
      <c r="AU237" s="18" t="s">
        <v>82</v>
      </c>
    </row>
    <row r="238" s="13" customFormat="1">
      <c r="A238" s="13"/>
      <c r="B238" s="225"/>
      <c r="C238" s="226"/>
      <c r="D238" s="218" t="s">
        <v>161</v>
      </c>
      <c r="E238" s="227" t="s">
        <v>19</v>
      </c>
      <c r="F238" s="228" t="s">
        <v>841</v>
      </c>
      <c r="G238" s="226"/>
      <c r="H238" s="229">
        <v>232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161</v>
      </c>
      <c r="AU238" s="235" t="s">
        <v>82</v>
      </c>
      <c r="AV238" s="13" t="s">
        <v>82</v>
      </c>
      <c r="AW238" s="13" t="s">
        <v>33</v>
      </c>
      <c r="AX238" s="13" t="s">
        <v>80</v>
      </c>
      <c r="AY238" s="235" t="s">
        <v>148</v>
      </c>
    </row>
    <row r="239" s="2" customFormat="1" ht="24.15" customHeight="1">
      <c r="A239" s="39"/>
      <c r="B239" s="40"/>
      <c r="C239" s="205" t="s">
        <v>395</v>
      </c>
      <c r="D239" s="205" t="s">
        <v>150</v>
      </c>
      <c r="E239" s="206" t="s">
        <v>842</v>
      </c>
      <c r="F239" s="207" t="s">
        <v>843</v>
      </c>
      <c r="G239" s="208" t="s">
        <v>174</v>
      </c>
      <c r="H239" s="209">
        <v>3.8999999999999999</v>
      </c>
      <c r="I239" s="210"/>
      <c r="J239" s="211">
        <f>ROUND(I239*H239,2)</f>
        <v>0</v>
      </c>
      <c r="K239" s="207" t="s">
        <v>154</v>
      </c>
      <c r="L239" s="45"/>
      <c r="M239" s="212" t="s">
        <v>19</v>
      </c>
      <c r="N239" s="213" t="s">
        <v>43</v>
      </c>
      <c r="O239" s="85"/>
      <c r="P239" s="214">
        <f>O239*H239</f>
        <v>0</v>
      </c>
      <c r="Q239" s="214">
        <v>0.00628</v>
      </c>
      <c r="R239" s="214">
        <f>Q239*H239</f>
        <v>0.024492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155</v>
      </c>
      <c r="AT239" s="216" t="s">
        <v>150</v>
      </c>
      <c r="AU239" s="216" t="s">
        <v>82</v>
      </c>
      <c r="AY239" s="18" t="s">
        <v>148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80</v>
      </c>
      <c r="BK239" s="217">
        <f>ROUND(I239*H239,2)</f>
        <v>0</v>
      </c>
      <c r="BL239" s="18" t="s">
        <v>155</v>
      </c>
      <c r="BM239" s="216" t="s">
        <v>844</v>
      </c>
    </row>
    <row r="240" s="2" customFormat="1">
      <c r="A240" s="39"/>
      <c r="B240" s="40"/>
      <c r="C240" s="41"/>
      <c r="D240" s="218" t="s">
        <v>157</v>
      </c>
      <c r="E240" s="41"/>
      <c r="F240" s="219" t="s">
        <v>845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157</v>
      </c>
      <c r="AU240" s="18" t="s">
        <v>82</v>
      </c>
    </row>
    <row r="241" s="2" customFormat="1">
      <c r="A241" s="39"/>
      <c r="B241" s="40"/>
      <c r="C241" s="41"/>
      <c r="D241" s="223" t="s">
        <v>159</v>
      </c>
      <c r="E241" s="41"/>
      <c r="F241" s="224" t="s">
        <v>846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159</v>
      </c>
      <c r="AU241" s="18" t="s">
        <v>82</v>
      </c>
    </row>
    <row r="242" s="13" customFormat="1">
      <c r="A242" s="13"/>
      <c r="B242" s="225"/>
      <c r="C242" s="226"/>
      <c r="D242" s="218" t="s">
        <v>161</v>
      </c>
      <c r="E242" s="227" t="s">
        <v>19</v>
      </c>
      <c r="F242" s="228" t="s">
        <v>847</v>
      </c>
      <c r="G242" s="226"/>
      <c r="H242" s="229">
        <v>3.8999999999999999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161</v>
      </c>
      <c r="AU242" s="235" t="s">
        <v>82</v>
      </c>
      <c r="AV242" s="13" t="s">
        <v>82</v>
      </c>
      <c r="AW242" s="13" t="s">
        <v>33</v>
      </c>
      <c r="AX242" s="13" t="s">
        <v>80</v>
      </c>
      <c r="AY242" s="235" t="s">
        <v>148</v>
      </c>
    </row>
    <row r="243" s="2" customFormat="1" ht="24.15" customHeight="1">
      <c r="A243" s="39"/>
      <c r="B243" s="40"/>
      <c r="C243" s="205" t="s">
        <v>399</v>
      </c>
      <c r="D243" s="205" t="s">
        <v>150</v>
      </c>
      <c r="E243" s="206" t="s">
        <v>848</v>
      </c>
      <c r="F243" s="207" t="s">
        <v>849</v>
      </c>
      <c r="G243" s="208" t="s">
        <v>174</v>
      </c>
      <c r="H243" s="209">
        <v>325.26400000000001</v>
      </c>
      <c r="I243" s="210"/>
      <c r="J243" s="211">
        <f>ROUND(I243*H243,2)</f>
        <v>0</v>
      </c>
      <c r="K243" s="207" t="s">
        <v>154</v>
      </c>
      <c r="L243" s="45"/>
      <c r="M243" s="212" t="s">
        <v>19</v>
      </c>
      <c r="N243" s="213" t="s">
        <v>43</v>
      </c>
      <c r="O243" s="85"/>
      <c r="P243" s="214">
        <f>O243*H243</f>
        <v>0</v>
      </c>
      <c r="Q243" s="214">
        <v>0.0026800000000000001</v>
      </c>
      <c r="R243" s="214">
        <f>Q243*H243</f>
        <v>0.87170752000000007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155</v>
      </c>
      <c r="AT243" s="216" t="s">
        <v>150</v>
      </c>
      <c r="AU243" s="216" t="s">
        <v>82</v>
      </c>
      <c r="AY243" s="18" t="s">
        <v>148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80</v>
      </c>
      <c r="BK243" s="217">
        <f>ROUND(I243*H243,2)</f>
        <v>0</v>
      </c>
      <c r="BL243" s="18" t="s">
        <v>155</v>
      </c>
      <c r="BM243" s="216" t="s">
        <v>850</v>
      </c>
    </row>
    <row r="244" s="2" customFormat="1">
      <c r="A244" s="39"/>
      <c r="B244" s="40"/>
      <c r="C244" s="41"/>
      <c r="D244" s="218" t="s">
        <v>157</v>
      </c>
      <c r="E244" s="41"/>
      <c r="F244" s="219" t="s">
        <v>851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157</v>
      </c>
      <c r="AU244" s="18" t="s">
        <v>82</v>
      </c>
    </row>
    <row r="245" s="2" customFormat="1">
      <c r="A245" s="39"/>
      <c r="B245" s="40"/>
      <c r="C245" s="41"/>
      <c r="D245" s="223" t="s">
        <v>159</v>
      </c>
      <c r="E245" s="41"/>
      <c r="F245" s="224" t="s">
        <v>852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159</v>
      </c>
      <c r="AU245" s="18" t="s">
        <v>82</v>
      </c>
    </row>
    <row r="246" s="2" customFormat="1">
      <c r="A246" s="39"/>
      <c r="B246" s="40"/>
      <c r="C246" s="41"/>
      <c r="D246" s="218" t="s">
        <v>300</v>
      </c>
      <c r="E246" s="41"/>
      <c r="F246" s="247" t="s">
        <v>853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300</v>
      </c>
      <c r="AU246" s="18" t="s">
        <v>82</v>
      </c>
    </row>
    <row r="247" s="13" customFormat="1">
      <c r="A247" s="13"/>
      <c r="B247" s="225"/>
      <c r="C247" s="226"/>
      <c r="D247" s="218" t="s">
        <v>161</v>
      </c>
      <c r="E247" s="227" t="s">
        <v>19</v>
      </c>
      <c r="F247" s="228" t="s">
        <v>854</v>
      </c>
      <c r="G247" s="226"/>
      <c r="H247" s="229">
        <v>294.42399999999998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161</v>
      </c>
      <c r="AU247" s="235" t="s">
        <v>82</v>
      </c>
      <c r="AV247" s="13" t="s">
        <v>82</v>
      </c>
      <c r="AW247" s="13" t="s">
        <v>33</v>
      </c>
      <c r="AX247" s="13" t="s">
        <v>72</v>
      </c>
      <c r="AY247" s="235" t="s">
        <v>148</v>
      </c>
    </row>
    <row r="248" s="13" customFormat="1">
      <c r="A248" s="13"/>
      <c r="B248" s="225"/>
      <c r="C248" s="226"/>
      <c r="D248" s="218" t="s">
        <v>161</v>
      </c>
      <c r="E248" s="227" t="s">
        <v>19</v>
      </c>
      <c r="F248" s="228" t="s">
        <v>855</v>
      </c>
      <c r="G248" s="226"/>
      <c r="H248" s="229">
        <v>6.3399999999999999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161</v>
      </c>
      <c r="AU248" s="235" t="s">
        <v>82</v>
      </c>
      <c r="AV248" s="13" t="s">
        <v>82</v>
      </c>
      <c r="AW248" s="13" t="s">
        <v>33</v>
      </c>
      <c r="AX248" s="13" t="s">
        <v>72</v>
      </c>
      <c r="AY248" s="235" t="s">
        <v>148</v>
      </c>
    </row>
    <row r="249" s="13" customFormat="1">
      <c r="A249" s="13"/>
      <c r="B249" s="225"/>
      <c r="C249" s="226"/>
      <c r="D249" s="218" t="s">
        <v>161</v>
      </c>
      <c r="E249" s="227" t="s">
        <v>19</v>
      </c>
      <c r="F249" s="228" t="s">
        <v>856</v>
      </c>
      <c r="G249" s="226"/>
      <c r="H249" s="229">
        <v>24.5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161</v>
      </c>
      <c r="AU249" s="235" t="s">
        <v>82</v>
      </c>
      <c r="AV249" s="13" t="s">
        <v>82</v>
      </c>
      <c r="AW249" s="13" t="s">
        <v>33</v>
      </c>
      <c r="AX249" s="13" t="s">
        <v>72</v>
      </c>
      <c r="AY249" s="235" t="s">
        <v>148</v>
      </c>
    </row>
    <row r="250" s="14" customFormat="1">
      <c r="A250" s="14"/>
      <c r="B250" s="236"/>
      <c r="C250" s="237"/>
      <c r="D250" s="218" t="s">
        <v>161</v>
      </c>
      <c r="E250" s="238" t="s">
        <v>19</v>
      </c>
      <c r="F250" s="239" t="s">
        <v>254</v>
      </c>
      <c r="G250" s="237"/>
      <c r="H250" s="240">
        <v>325.26399999999995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161</v>
      </c>
      <c r="AU250" s="246" t="s">
        <v>82</v>
      </c>
      <c r="AV250" s="14" t="s">
        <v>155</v>
      </c>
      <c r="AW250" s="14" t="s">
        <v>33</v>
      </c>
      <c r="AX250" s="14" t="s">
        <v>80</v>
      </c>
      <c r="AY250" s="246" t="s">
        <v>148</v>
      </c>
    </row>
    <row r="251" s="2" customFormat="1" ht="24.15" customHeight="1">
      <c r="A251" s="39"/>
      <c r="B251" s="40"/>
      <c r="C251" s="205" t="s">
        <v>406</v>
      </c>
      <c r="D251" s="205" t="s">
        <v>150</v>
      </c>
      <c r="E251" s="206" t="s">
        <v>857</v>
      </c>
      <c r="F251" s="207" t="s">
        <v>858</v>
      </c>
      <c r="G251" s="208" t="s">
        <v>174</v>
      </c>
      <c r="H251" s="209">
        <v>11.84</v>
      </c>
      <c r="I251" s="210"/>
      <c r="J251" s="211">
        <f>ROUND(I251*H251,2)</f>
        <v>0</v>
      </c>
      <c r="K251" s="207" t="s">
        <v>662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0.1231</v>
      </c>
      <c r="R251" s="214">
        <f>Q251*H251</f>
        <v>1.4575039999999999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155</v>
      </c>
      <c r="AT251" s="216" t="s">
        <v>150</v>
      </c>
      <c r="AU251" s="216" t="s">
        <v>82</v>
      </c>
      <c r="AY251" s="18" t="s">
        <v>148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155</v>
      </c>
      <c r="BM251" s="216" t="s">
        <v>859</v>
      </c>
    </row>
    <row r="252" s="2" customFormat="1">
      <c r="A252" s="39"/>
      <c r="B252" s="40"/>
      <c r="C252" s="41"/>
      <c r="D252" s="218" t="s">
        <v>157</v>
      </c>
      <c r="E252" s="41"/>
      <c r="F252" s="219" t="s">
        <v>860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157</v>
      </c>
      <c r="AU252" s="18" t="s">
        <v>82</v>
      </c>
    </row>
    <row r="253" s="2" customFormat="1">
      <c r="A253" s="39"/>
      <c r="B253" s="40"/>
      <c r="C253" s="41"/>
      <c r="D253" s="223" t="s">
        <v>159</v>
      </c>
      <c r="E253" s="41"/>
      <c r="F253" s="224" t="s">
        <v>861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159</v>
      </c>
      <c r="AU253" s="18" t="s">
        <v>82</v>
      </c>
    </row>
    <row r="254" s="13" customFormat="1">
      <c r="A254" s="13"/>
      <c r="B254" s="225"/>
      <c r="C254" s="226"/>
      <c r="D254" s="218" t="s">
        <v>161</v>
      </c>
      <c r="E254" s="227" t="s">
        <v>19</v>
      </c>
      <c r="F254" s="228" t="s">
        <v>862</v>
      </c>
      <c r="G254" s="226"/>
      <c r="H254" s="229">
        <v>11.84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161</v>
      </c>
      <c r="AU254" s="235" t="s">
        <v>82</v>
      </c>
      <c r="AV254" s="13" t="s">
        <v>82</v>
      </c>
      <c r="AW254" s="13" t="s">
        <v>33</v>
      </c>
      <c r="AX254" s="13" t="s">
        <v>80</v>
      </c>
      <c r="AY254" s="235" t="s">
        <v>148</v>
      </c>
    </row>
    <row r="255" s="12" customFormat="1" ht="22.8" customHeight="1">
      <c r="A255" s="12"/>
      <c r="B255" s="189"/>
      <c r="C255" s="190"/>
      <c r="D255" s="191" t="s">
        <v>71</v>
      </c>
      <c r="E255" s="203" t="s">
        <v>179</v>
      </c>
      <c r="F255" s="203" t="s">
        <v>180</v>
      </c>
      <c r="G255" s="190"/>
      <c r="H255" s="190"/>
      <c r="I255" s="193"/>
      <c r="J255" s="204">
        <f>BK255</f>
        <v>0</v>
      </c>
      <c r="K255" s="190"/>
      <c r="L255" s="195"/>
      <c r="M255" s="196"/>
      <c r="N255" s="197"/>
      <c r="O255" s="197"/>
      <c r="P255" s="198">
        <f>SUM(P256:P291)</f>
        <v>0</v>
      </c>
      <c r="Q255" s="197"/>
      <c r="R255" s="198">
        <f>SUM(R256:R291)</f>
        <v>0.0063425</v>
      </c>
      <c r="S255" s="197"/>
      <c r="T255" s="199">
        <f>SUM(T256:T291)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0" t="s">
        <v>80</v>
      </c>
      <c r="AT255" s="201" t="s">
        <v>71</v>
      </c>
      <c r="AU255" s="201" t="s">
        <v>80</v>
      </c>
      <c r="AY255" s="200" t="s">
        <v>148</v>
      </c>
      <c r="BK255" s="202">
        <f>SUM(BK256:BK291)</f>
        <v>0</v>
      </c>
    </row>
    <row r="256" s="2" customFormat="1" ht="33" customHeight="1">
      <c r="A256" s="39"/>
      <c r="B256" s="40"/>
      <c r="C256" s="205" t="s">
        <v>415</v>
      </c>
      <c r="D256" s="205" t="s">
        <v>150</v>
      </c>
      <c r="E256" s="206" t="s">
        <v>181</v>
      </c>
      <c r="F256" s="207" t="s">
        <v>863</v>
      </c>
      <c r="G256" s="208" t="s">
        <v>174</v>
      </c>
      <c r="H256" s="209">
        <v>980</v>
      </c>
      <c r="I256" s="210"/>
      <c r="J256" s="211">
        <f>ROUND(I256*H256,2)</f>
        <v>0</v>
      </c>
      <c r="K256" s="207" t="s">
        <v>662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155</v>
      </c>
      <c r="AT256" s="216" t="s">
        <v>150</v>
      </c>
      <c r="AU256" s="216" t="s">
        <v>82</v>
      </c>
      <c r="AY256" s="18" t="s">
        <v>148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155</v>
      </c>
      <c r="BM256" s="216" t="s">
        <v>864</v>
      </c>
    </row>
    <row r="257" s="2" customFormat="1">
      <c r="A257" s="39"/>
      <c r="B257" s="40"/>
      <c r="C257" s="41"/>
      <c r="D257" s="218" t="s">
        <v>157</v>
      </c>
      <c r="E257" s="41"/>
      <c r="F257" s="219" t="s">
        <v>184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157</v>
      </c>
      <c r="AU257" s="18" t="s">
        <v>82</v>
      </c>
    </row>
    <row r="258" s="2" customFormat="1">
      <c r="A258" s="39"/>
      <c r="B258" s="40"/>
      <c r="C258" s="41"/>
      <c r="D258" s="223" t="s">
        <v>159</v>
      </c>
      <c r="E258" s="41"/>
      <c r="F258" s="224" t="s">
        <v>865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159</v>
      </c>
      <c r="AU258" s="18" t="s">
        <v>82</v>
      </c>
    </row>
    <row r="259" s="2" customFormat="1">
      <c r="A259" s="39"/>
      <c r="B259" s="40"/>
      <c r="C259" s="41"/>
      <c r="D259" s="218" t="s">
        <v>300</v>
      </c>
      <c r="E259" s="41"/>
      <c r="F259" s="247" t="s">
        <v>866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300</v>
      </c>
      <c r="AU259" s="18" t="s">
        <v>82</v>
      </c>
    </row>
    <row r="260" s="2" customFormat="1" ht="33" customHeight="1">
      <c r="A260" s="39"/>
      <c r="B260" s="40"/>
      <c r="C260" s="205" t="s">
        <v>424</v>
      </c>
      <c r="D260" s="205" t="s">
        <v>150</v>
      </c>
      <c r="E260" s="206" t="s">
        <v>187</v>
      </c>
      <c r="F260" s="207" t="s">
        <v>867</v>
      </c>
      <c r="G260" s="208" t="s">
        <v>174</v>
      </c>
      <c r="H260" s="209">
        <v>117600</v>
      </c>
      <c r="I260" s="210"/>
      <c r="J260" s="211">
        <f>ROUND(I260*H260,2)</f>
        <v>0</v>
      </c>
      <c r="K260" s="207" t="s">
        <v>662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155</v>
      </c>
      <c r="AT260" s="216" t="s">
        <v>150</v>
      </c>
      <c r="AU260" s="216" t="s">
        <v>82</v>
      </c>
      <c r="AY260" s="18" t="s">
        <v>148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155</v>
      </c>
      <c r="BM260" s="216" t="s">
        <v>868</v>
      </c>
    </row>
    <row r="261" s="2" customFormat="1">
      <c r="A261" s="39"/>
      <c r="B261" s="40"/>
      <c r="C261" s="41"/>
      <c r="D261" s="218" t="s">
        <v>157</v>
      </c>
      <c r="E261" s="41"/>
      <c r="F261" s="219" t="s">
        <v>190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157</v>
      </c>
      <c r="AU261" s="18" t="s">
        <v>82</v>
      </c>
    </row>
    <row r="262" s="2" customFormat="1">
      <c r="A262" s="39"/>
      <c r="B262" s="40"/>
      <c r="C262" s="41"/>
      <c r="D262" s="223" t="s">
        <v>159</v>
      </c>
      <c r="E262" s="41"/>
      <c r="F262" s="224" t="s">
        <v>869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159</v>
      </c>
      <c r="AU262" s="18" t="s">
        <v>82</v>
      </c>
    </row>
    <row r="263" s="13" customFormat="1">
      <c r="A263" s="13"/>
      <c r="B263" s="225"/>
      <c r="C263" s="226"/>
      <c r="D263" s="218" t="s">
        <v>161</v>
      </c>
      <c r="E263" s="226"/>
      <c r="F263" s="228" t="s">
        <v>870</v>
      </c>
      <c r="G263" s="226"/>
      <c r="H263" s="229">
        <v>117600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161</v>
      </c>
      <c r="AU263" s="235" t="s">
        <v>82</v>
      </c>
      <c r="AV263" s="13" t="s">
        <v>82</v>
      </c>
      <c r="AW263" s="13" t="s">
        <v>4</v>
      </c>
      <c r="AX263" s="13" t="s">
        <v>80</v>
      </c>
      <c r="AY263" s="235" t="s">
        <v>148</v>
      </c>
    </row>
    <row r="264" s="2" customFormat="1" ht="33" customHeight="1">
      <c r="A264" s="39"/>
      <c r="B264" s="40"/>
      <c r="C264" s="205" t="s">
        <v>430</v>
      </c>
      <c r="D264" s="205" t="s">
        <v>150</v>
      </c>
      <c r="E264" s="206" t="s">
        <v>194</v>
      </c>
      <c r="F264" s="207" t="s">
        <v>871</v>
      </c>
      <c r="G264" s="208" t="s">
        <v>174</v>
      </c>
      <c r="H264" s="209">
        <v>980</v>
      </c>
      <c r="I264" s="210"/>
      <c r="J264" s="211">
        <f>ROUND(I264*H264,2)</f>
        <v>0</v>
      </c>
      <c r="K264" s="207" t="s">
        <v>662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155</v>
      </c>
      <c r="AT264" s="216" t="s">
        <v>150</v>
      </c>
      <c r="AU264" s="216" t="s">
        <v>82</v>
      </c>
      <c r="AY264" s="18" t="s">
        <v>148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80</v>
      </c>
      <c r="BK264" s="217">
        <f>ROUND(I264*H264,2)</f>
        <v>0</v>
      </c>
      <c r="BL264" s="18" t="s">
        <v>155</v>
      </c>
      <c r="BM264" s="216" t="s">
        <v>872</v>
      </c>
    </row>
    <row r="265" s="2" customFormat="1">
      <c r="A265" s="39"/>
      <c r="B265" s="40"/>
      <c r="C265" s="41"/>
      <c r="D265" s="218" t="s">
        <v>157</v>
      </c>
      <c r="E265" s="41"/>
      <c r="F265" s="219" t="s">
        <v>197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157</v>
      </c>
      <c r="AU265" s="18" t="s">
        <v>82</v>
      </c>
    </row>
    <row r="266" s="2" customFormat="1">
      <c r="A266" s="39"/>
      <c r="B266" s="40"/>
      <c r="C266" s="41"/>
      <c r="D266" s="223" t="s">
        <v>159</v>
      </c>
      <c r="E266" s="41"/>
      <c r="F266" s="224" t="s">
        <v>873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159</v>
      </c>
      <c r="AU266" s="18" t="s">
        <v>82</v>
      </c>
    </row>
    <row r="267" s="2" customFormat="1" ht="16.5" customHeight="1">
      <c r="A267" s="39"/>
      <c r="B267" s="40"/>
      <c r="C267" s="205" t="s">
        <v>436</v>
      </c>
      <c r="D267" s="205" t="s">
        <v>150</v>
      </c>
      <c r="E267" s="206" t="s">
        <v>200</v>
      </c>
      <c r="F267" s="207" t="s">
        <v>201</v>
      </c>
      <c r="G267" s="208" t="s">
        <v>174</v>
      </c>
      <c r="H267" s="209">
        <v>980</v>
      </c>
      <c r="I267" s="210"/>
      <c r="J267" s="211">
        <f>ROUND(I267*H267,2)</f>
        <v>0</v>
      </c>
      <c r="K267" s="207" t="s">
        <v>662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155</v>
      </c>
      <c r="AT267" s="216" t="s">
        <v>150</v>
      </c>
      <c r="AU267" s="216" t="s">
        <v>82</v>
      </c>
      <c r="AY267" s="18" t="s">
        <v>148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80</v>
      </c>
      <c r="BK267" s="217">
        <f>ROUND(I267*H267,2)</f>
        <v>0</v>
      </c>
      <c r="BL267" s="18" t="s">
        <v>155</v>
      </c>
      <c r="BM267" s="216" t="s">
        <v>874</v>
      </c>
    </row>
    <row r="268" s="2" customFormat="1">
      <c r="A268" s="39"/>
      <c r="B268" s="40"/>
      <c r="C268" s="41"/>
      <c r="D268" s="218" t="s">
        <v>157</v>
      </c>
      <c r="E268" s="41"/>
      <c r="F268" s="219" t="s">
        <v>203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157</v>
      </c>
      <c r="AU268" s="18" t="s">
        <v>82</v>
      </c>
    </row>
    <row r="269" s="2" customFormat="1">
      <c r="A269" s="39"/>
      <c r="B269" s="40"/>
      <c r="C269" s="41"/>
      <c r="D269" s="223" t="s">
        <v>159</v>
      </c>
      <c r="E269" s="41"/>
      <c r="F269" s="224" t="s">
        <v>875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159</v>
      </c>
      <c r="AU269" s="18" t="s">
        <v>82</v>
      </c>
    </row>
    <row r="270" s="2" customFormat="1" ht="21.75" customHeight="1">
      <c r="A270" s="39"/>
      <c r="B270" s="40"/>
      <c r="C270" s="205" t="s">
        <v>446</v>
      </c>
      <c r="D270" s="205" t="s">
        <v>150</v>
      </c>
      <c r="E270" s="206" t="s">
        <v>206</v>
      </c>
      <c r="F270" s="207" t="s">
        <v>207</v>
      </c>
      <c r="G270" s="208" t="s">
        <v>174</v>
      </c>
      <c r="H270" s="209">
        <v>117600</v>
      </c>
      <c r="I270" s="210"/>
      <c r="J270" s="211">
        <f>ROUND(I270*H270,2)</f>
        <v>0</v>
      </c>
      <c r="K270" s="207" t="s">
        <v>662</v>
      </c>
      <c r="L270" s="45"/>
      <c r="M270" s="212" t="s">
        <v>19</v>
      </c>
      <c r="N270" s="213" t="s">
        <v>43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155</v>
      </c>
      <c r="AT270" s="216" t="s">
        <v>150</v>
      </c>
      <c r="AU270" s="216" t="s">
        <v>82</v>
      </c>
      <c r="AY270" s="18" t="s">
        <v>148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155</v>
      </c>
      <c r="BM270" s="216" t="s">
        <v>876</v>
      </c>
    </row>
    <row r="271" s="2" customFormat="1">
      <c r="A271" s="39"/>
      <c r="B271" s="40"/>
      <c r="C271" s="41"/>
      <c r="D271" s="218" t="s">
        <v>157</v>
      </c>
      <c r="E271" s="41"/>
      <c r="F271" s="219" t="s">
        <v>209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157</v>
      </c>
      <c r="AU271" s="18" t="s">
        <v>82</v>
      </c>
    </row>
    <row r="272" s="2" customFormat="1">
      <c r="A272" s="39"/>
      <c r="B272" s="40"/>
      <c r="C272" s="41"/>
      <c r="D272" s="223" t="s">
        <v>159</v>
      </c>
      <c r="E272" s="41"/>
      <c r="F272" s="224" t="s">
        <v>877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159</v>
      </c>
      <c r="AU272" s="18" t="s">
        <v>82</v>
      </c>
    </row>
    <row r="273" s="13" customFormat="1">
      <c r="A273" s="13"/>
      <c r="B273" s="225"/>
      <c r="C273" s="226"/>
      <c r="D273" s="218" t="s">
        <v>161</v>
      </c>
      <c r="E273" s="226"/>
      <c r="F273" s="228" t="s">
        <v>870</v>
      </c>
      <c r="G273" s="226"/>
      <c r="H273" s="229">
        <v>117600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161</v>
      </c>
      <c r="AU273" s="235" t="s">
        <v>82</v>
      </c>
      <c r="AV273" s="13" t="s">
        <v>82</v>
      </c>
      <c r="AW273" s="13" t="s">
        <v>4</v>
      </c>
      <c r="AX273" s="13" t="s">
        <v>80</v>
      </c>
      <c r="AY273" s="235" t="s">
        <v>148</v>
      </c>
    </row>
    <row r="274" s="2" customFormat="1" ht="21.75" customHeight="1">
      <c r="A274" s="39"/>
      <c r="B274" s="40"/>
      <c r="C274" s="205" t="s">
        <v>453</v>
      </c>
      <c r="D274" s="205" t="s">
        <v>150</v>
      </c>
      <c r="E274" s="206" t="s">
        <v>212</v>
      </c>
      <c r="F274" s="207" t="s">
        <v>213</v>
      </c>
      <c r="G274" s="208" t="s">
        <v>174</v>
      </c>
      <c r="H274" s="209">
        <v>980</v>
      </c>
      <c r="I274" s="210"/>
      <c r="J274" s="211">
        <f>ROUND(I274*H274,2)</f>
        <v>0</v>
      </c>
      <c r="K274" s="207" t="s">
        <v>662</v>
      </c>
      <c r="L274" s="45"/>
      <c r="M274" s="212" t="s">
        <v>19</v>
      </c>
      <c r="N274" s="213" t="s">
        <v>43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155</v>
      </c>
      <c r="AT274" s="216" t="s">
        <v>150</v>
      </c>
      <c r="AU274" s="216" t="s">
        <v>82</v>
      </c>
      <c r="AY274" s="18" t="s">
        <v>148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80</v>
      </c>
      <c r="BK274" s="217">
        <f>ROUND(I274*H274,2)</f>
        <v>0</v>
      </c>
      <c r="BL274" s="18" t="s">
        <v>155</v>
      </c>
      <c r="BM274" s="216" t="s">
        <v>878</v>
      </c>
    </row>
    <row r="275" s="2" customFormat="1">
      <c r="A275" s="39"/>
      <c r="B275" s="40"/>
      <c r="C275" s="41"/>
      <c r="D275" s="218" t="s">
        <v>157</v>
      </c>
      <c r="E275" s="41"/>
      <c r="F275" s="219" t="s">
        <v>215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157</v>
      </c>
      <c r="AU275" s="18" t="s">
        <v>82</v>
      </c>
    </row>
    <row r="276" s="2" customFormat="1">
      <c r="A276" s="39"/>
      <c r="B276" s="40"/>
      <c r="C276" s="41"/>
      <c r="D276" s="223" t="s">
        <v>159</v>
      </c>
      <c r="E276" s="41"/>
      <c r="F276" s="224" t="s">
        <v>879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159</v>
      </c>
      <c r="AU276" s="18" t="s">
        <v>82</v>
      </c>
    </row>
    <row r="277" s="2" customFormat="1" ht="24.15" customHeight="1">
      <c r="A277" s="39"/>
      <c r="B277" s="40"/>
      <c r="C277" s="205" t="s">
        <v>465</v>
      </c>
      <c r="D277" s="205" t="s">
        <v>150</v>
      </c>
      <c r="E277" s="206" t="s">
        <v>880</v>
      </c>
      <c r="F277" s="207" t="s">
        <v>881</v>
      </c>
      <c r="G277" s="208" t="s">
        <v>174</v>
      </c>
      <c r="H277" s="209">
        <v>530.32399999999996</v>
      </c>
      <c r="I277" s="210"/>
      <c r="J277" s="211">
        <f>ROUND(I277*H277,2)</f>
        <v>0</v>
      </c>
      <c r="K277" s="207" t="s">
        <v>662</v>
      </c>
      <c r="L277" s="45"/>
      <c r="M277" s="212" t="s">
        <v>19</v>
      </c>
      <c r="N277" s="213" t="s">
        <v>43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155</v>
      </c>
      <c r="AT277" s="216" t="s">
        <v>150</v>
      </c>
      <c r="AU277" s="216" t="s">
        <v>82</v>
      </c>
      <c r="AY277" s="18" t="s">
        <v>148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80</v>
      </c>
      <c r="BK277" s="217">
        <f>ROUND(I277*H277,2)</f>
        <v>0</v>
      </c>
      <c r="BL277" s="18" t="s">
        <v>155</v>
      </c>
      <c r="BM277" s="216" t="s">
        <v>882</v>
      </c>
    </row>
    <row r="278" s="2" customFormat="1">
      <c r="A278" s="39"/>
      <c r="B278" s="40"/>
      <c r="C278" s="41"/>
      <c r="D278" s="218" t="s">
        <v>157</v>
      </c>
      <c r="E278" s="41"/>
      <c r="F278" s="219" t="s">
        <v>881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157</v>
      </c>
      <c r="AU278" s="18" t="s">
        <v>82</v>
      </c>
    </row>
    <row r="279" s="2" customFormat="1">
      <c r="A279" s="39"/>
      <c r="B279" s="40"/>
      <c r="C279" s="41"/>
      <c r="D279" s="223" t="s">
        <v>159</v>
      </c>
      <c r="E279" s="41"/>
      <c r="F279" s="224" t="s">
        <v>883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159</v>
      </c>
      <c r="AU279" s="18" t="s">
        <v>82</v>
      </c>
    </row>
    <row r="280" s="13" customFormat="1">
      <c r="A280" s="13"/>
      <c r="B280" s="225"/>
      <c r="C280" s="226"/>
      <c r="D280" s="218" t="s">
        <v>161</v>
      </c>
      <c r="E280" s="227" t="s">
        <v>19</v>
      </c>
      <c r="F280" s="228" t="s">
        <v>884</v>
      </c>
      <c r="G280" s="226"/>
      <c r="H280" s="229">
        <v>183.94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161</v>
      </c>
      <c r="AU280" s="235" t="s">
        <v>82</v>
      </c>
      <c r="AV280" s="13" t="s">
        <v>82</v>
      </c>
      <c r="AW280" s="13" t="s">
        <v>33</v>
      </c>
      <c r="AX280" s="13" t="s">
        <v>72</v>
      </c>
      <c r="AY280" s="235" t="s">
        <v>148</v>
      </c>
    </row>
    <row r="281" s="13" customFormat="1">
      <c r="A281" s="13"/>
      <c r="B281" s="225"/>
      <c r="C281" s="226"/>
      <c r="D281" s="218" t="s">
        <v>161</v>
      </c>
      <c r="E281" s="227" t="s">
        <v>19</v>
      </c>
      <c r="F281" s="228" t="s">
        <v>885</v>
      </c>
      <c r="G281" s="226"/>
      <c r="H281" s="229">
        <v>114.384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161</v>
      </c>
      <c r="AU281" s="235" t="s">
        <v>82</v>
      </c>
      <c r="AV281" s="13" t="s">
        <v>82</v>
      </c>
      <c r="AW281" s="13" t="s">
        <v>33</v>
      </c>
      <c r="AX281" s="13" t="s">
        <v>72</v>
      </c>
      <c r="AY281" s="235" t="s">
        <v>148</v>
      </c>
    </row>
    <row r="282" s="13" customFormat="1">
      <c r="A282" s="13"/>
      <c r="B282" s="225"/>
      <c r="C282" s="226"/>
      <c r="D282" s="218" t="s">
        <v>161</v>
      </c>
      <c r="E282" s="227" t="s">
        <v>19</v>
      </c>
      <c r="F282" s="228" t="s">
        <v>841</v>
      </c>
      <c r="G282" s="226"/>
      <c r="H282" s="229">
        <v>232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161</v>
      </c>
      <c r="AU282" s="235" t="s">
        <v>82</v>
      </c>
      <c r="AV282" s="13" t="s">
        <v>82</v>
      </c>
      <c r="AW282" s="13" t="s">
        <v>33</v>
      </c>
      <c r="AX282" s="13" t="s">
        <v>72</v>
      </c>
      <c r="AY282" s="235" t="s">
        <v>148</v>
      </c>
    </row>
    <row r="283" s="14" customFormat="1">
      <c r="A283" s="14"/>
      <c r="B283" s="236"/>
      <c r="C283" s="237"/>
      <c r="D283" s="218" t="s">
        <v>161</v>
      </c>
      <c r="E283" s="238" t="s">
        <v>19</v>
      </c>
      <c r="F283" s="239" t="s">
        <v>254</v>
      </c>
      <c r="G283" s="237"/>
      <c r="H283" s="240">
        <v>530.32400000000007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161</v>
      </c>
      <c r="AU283" s="246" t="s">
        <v>82</v>
      </c>
      <c r="AV283" s="14" t="s">
        <v>155</v>
      </c>
      <c r="AW283" s="14" t="s">
        <v>33</v>
      </c>
      <c r="AX283" s="14" t="s">
        <v>80</v>
      </c>
      <c r="AY283" s="246" t="s">
        <v>148</v>
      </c>
    </row>
    <row r="284" s="2" customFormat="1" ht="24.15" customHeight="1">
      <c r="A284" s="39"/>
      <c r="B284" s="40"/>
      <c r="C284" s="205" t="s">
        <v>475</v>
      </c>
      <c r="D284" s="205" t="s">
        <v>150</v>
      </c>
      <c r="E284" s="206" t="s">
        <v>886</v>
      </c>
      <c r="F284" s="207" t="s">
        <v>887</v>
      </c>
      <c r="G284" s="208" t="s">
        <v>174</v>
      </c>
      <c r="H284" s="209">
        <v>114.2</v>
      </c>
      <c r="I284" s="210"/>
      <c r="J284" s="211">
        <f>ROUND(I284*H284,2)</f>
        <v>0</v>
      </c>
      <c r="K284" s="207" t="s">
        <v>662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155</v>
      </c>
      <c r="AT284" s="216" t="s">
        <v>150</v>
      </c>
      <c r="AU284" s="216" t="s">
        <v>82</v>
      </c>
      <c r="AY284" s="18" t="s">
        <v>148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155</v>
      </c>
      <c r="BM284" s="216" t="s">
        <v>888</v>
      </c>
    </row>
    <row r="285" s="2" customFormat="1">
      <c r="A285" s="39"/>
      <c r="B285" s="40"/>
      <c r="C285" s="41"/>
      <c r="D285" s="218" t="s">
        <v>157</v>
      </c>
      <c r="E285" s="41"/>
      <c r="F285" s="219" t="s">
        <v>889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157</v>
      </c>
      <c r="AU285" s="18" t="s">
        <v>82</v>
      </c>
    </row>
    <row r="286" s="2" customFormat="1">
      <c r="A286" s="39"/>
      <c r="B286" s="40"/>
      <c r="C286" s="41"/>
      <c r="D286" s="223" t="s">
        <v>159</v>
      </c>
      <c r="E286" s="41"/>
      <c r="F286" s="224" t="s">
        <v>890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159</v>
      </c>
      <c r="AU286" s="18" t="s">
        <v>82</v>
      </c>
    </row>
    <row r="287" s="13" customFormat="1">
      <c r="A287" s="13"/>
      <c r="B287" s="225"/>
      <c r="C287" s="226"/>
      <c r="D287" s="218" t="s">
        <v>161</v>
      </c>
      <c r="E287" s="227" t="s">
        <v>19</v>
      </c>
      <c r="F287" s="228" t="s">
        <v>891</v>
      </c>
      <c r="G287" s="226"/>
      <c r="H287" s="229">
        <v>114.2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161</v>
      </c>
      <c r="AU287" s="235" t="s">
        <v>82</v>
      </c>
      <c r="AV287" s="13" t="s">
        <v>82</v>
      </c>
      <c r="AW287" s="13" t="s">
        <v>33</v>
      </c>
      <c r="AX287" s="13" t="s">
        <v>80</v>
      </c>
      <c r="AY287" s="235" t="s">
        <v>148</v>
      </c>
    </row>
    <row r="288" s="2" customFormat="1" ht="24.15" customHeight="1">
      <c r="A288" s="39"/>
      <c r="B288" s="40"/>
      <c r="C288" s="205" t="s">
        <v>485</v>
      </c>
      <c r="D288" s="205" t="s">
        <v>150</v>
      </c>
      <c r="E288" s="206" t="s">
        <v>892</v>
      </c>
      <c r="F288" s="207" t="s">
        <v>893</v>
      </c>
      <c r="G288" s="208" t="s">
        <v>220</v>
      </c>
      <c r="H288" s="209">
        <v>14.75</v>
      </c>
      <c r="I288" s="210"/>
      <c r="J288" s="211">
        <f>ROUND(I288*H288,2)</f>
        <v>0</v>
      </c>
      <c r="K288" s="207" t="s">
        <v>662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0.00042999999999999999</v>
      </c>
      <c r="R288" s="214">
        <f>Q288*H288</f>
        <v>0.0063425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155</v>
      </c>
      <c r="AT288" s="216" t="s">
        <v>150</v>
      </c>
      <c r="AU288" s="216" t="s">
        <v>82</v>
      </c>
      <c r="AY288" s="18" t="s">
        <v>148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155</v>
      </c>
      <c r="BM288" s="216" t="s">
        <v>894</v>
      </c>
    </row>
    <row r="289" s="2" customFormat="1">
      <c r="A289" s="39"/>
      <c r="B289" s="40"/>
      <c r="C289" s="41"/>
      <c r="D289" s="218" t="s">
        <v>157</v>
      </c>
      <c r="E289" s="41"/>
      <c r="F289" s="219" t="s">
        <v>895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157</v>
      </c>
      <c r="AU289" s="18" t="s">
        <v>82</v>
      </c>
    </row>
    <row r="290" s="2" customFormat="1">
      <c r="A290" s="39"/>
      <c r="B290" s="40"/>
      <c r="C290" s="41"/>
      <c r="D290" s="223" t="s">
        <v>159</v>
      </c>
      <c r="E290" s="41"/>
      <c r="F290" s="224" t="s">
        <v>896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159</v>
      </c>
      <c r="AU290" s="18" t="s">
        <v>82</v>
      </c>
    </row>
    <row r="291" s="13" customFormat="1">
      <c r="A291" s="13"/>
      <c r="B291" s="225"/>
      <c r="C291" s="226"/>
      <c r="D291" s="218" t="s">
        <v>161</v>
      </c>
      <c r="E291" s="227" t="s">
        <v>19</v>
      </c>
      <c r="F291" s="228" t="s">
        <v>897</v>
      </c>
      <c r="G291" s="226"/>
      <c r="H291" s="229">
        <v>14.75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161</v>
      </c>
      <c r="AU291" s="235" t="s">
        <v>82</v>
      </c>
      <c r="AV291" s="13" t="s">
        <v>82</v>
      </c>
      <c r="AW291" s="13" t="s">
        <v>33</v>
      </c>
      <c r="AX291" s="13" t="s">
        <v>80</v>
      </c>
      <c r="AY291" s="235" t="s">
        <v>148</v>
      </c>
    </row>
    <row r="292" s="12" customFormat="1" ht="22.8" customHeight="1">
      <c r="A292" s="12"/>
      <c r="B292" s="189"/>
      <c r="C292" s="190"/>
      <c r="D292" s="191" t="s">
        <v>71</v>
      </c>
      <c r="E292" s="203" t="s">
        <v>898</v>
      </c>
      <c r="F292" s="203" t="s">
        <v>899</v>
      </c>
      <c r="G292" s="190"/>
      <c r="H292" s="190"/>
      <c r="I292" s="193"/>
      <c r="J292" s="204">
        <f>BK292</f>
        <v>0</v>
      </c>
      <c r="K292" s="190"/>
      <c r="L292" s="195"/>
      <c r="M292" s="196"/>
      <c r="N292" s="197"/>
      <c r="O292" s="197"/>
      <c r="P292" s="198">
        <f>SUM(P293:P295)</f>
        <v>0</v>
      </c>
      <c r="Q292" s="197"/>
      <c r="R292" s="198">
        <f>SUM(R293:R295)</f>
        <v>0</v>
      </c>
      <c r="S292" s="197"/>
      <c r="T292" s="199">
        <f>SUM(T293:T295)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0" t="s">
        <v>80</v>
      </c>
      <c r="AT292" s="201" t="s">
        <v>71</v>
      </c>
      <c r="AU292" s="201" t="s">
        <v>80</v>
      </c>
      <c r="AY292" s="200" t="s">
        <v>148</v>
      </c>
      <c r="BK292" s="202">
        <f>SUM(BK293:BK295)</f>
        <v>0</v>
      </c>
    </row>
    <row r="293" s="2" customFormat="1" ht="21.75" customHeight="1">
      <c r="A293" s="39"/>
      <c r="B293" s="40"/>
      <c r="C293" s="205" t="s">
        <v>492</v>
      </c>
      <c r="D293" s="205" t="s">
        <v>150</v>
      </c>
      <c r="E293" s="206" t="s">
        <v>900</v>
      </c>
      <c r="F293" s="207" t="s">
        <v>901</v>
      </c>
      <c r="G293" s="208" t="s">
        <v>167</v>
      </c>
      <c r="H293" s="209">
        <v>65.149000000000001</v>
      </c>
      <c r="I293" s="210"/>
      <c r="J293" s="211">
        <f>ROUND(I293*H293,2)</f>
        <v>0</v>
      </c>
      <c r="K293" s="207" t="s">
        <v>662</v>
      </c>
      <c r="L293" s="45"/>
      <c r="M293" s="212" t="s">
        <v>19</v>
      </c>
      <c r="N293" s="213" t="s">
        <v>43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155</v>
      </c>
      <c r="AT293" s="216" t="s">
        <v>150</v>
      </c>
      <c r="AU293" s="216" t="s">
        <v>82</v>
      </c>
      <c r="AY293" s="18" t="s">
        <v>148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80</v>
      </c>
      <c r="BK293" s="217">
        <f>ROUND(I293*H293,2)</f>
        <v>0</v>
      </c>
      <c r="BL293" s="18" t="s">
        <v>155</v>
      </c>
      <c r="BM293" s="216" t="s">
        <v>902</v>
      </c>
    </row>
    <row r="294" s="2" customFormat="1">
      <c r="A294" s="39"/>
      <c r="B294" s="40"/>
      <c r="C294" s="41"/>
      <c r="D294" s="218" t="s">
        <v>157</v>
      </c>
      <c r="E294" s="41"/>
      <c r="F294" s="219" t="s">
        <v>903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157</v>
      </c>
      <c r="AU294" s="18" t="s">
        <v>82</v>
      </c>
    </row>
    <row r="295" s="2" customFormat="1">
      <c r="A295" s="39"/>
      <c r="B295" s="40"/>
      <c r="C295" s="41"/>
      <c r="D295" s="223" t="s">
        <v>159</v>
      </c>
      <c r="E295" s="41"/>
      <c r="F295" s="224" t="s">
        <v>904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159</v>
      </c>
      <c r="AU295" s="18" t="s">
        <v>82</v>
      </c>
    </row>
    <row r="296" s="12" customFormat="1" ht="25.92" customHeight="1">
      <c r="A296" s="12"/>
      <c r="B296" s="189"/>
      <c r="C296" s="190"/>
      <c r="D296" s="191" t="s">
        <v>71</v>
      </c>
      <c r="E296" s="192" t="s">
        <v>327</v>
      </c>
      <c r="F296" s="192" t="s">
        <v>328</v>
      </c>
      <c r="G296" s="190"/>
      <c r="H296" s="190"/>
      <c r="I296" s="193"/>
      <c r="J296" s="194">
        <f>BK296</f>
        <v>0</v>
      </c>
      <c r="K296" s="190"/>
      <c r="L296" s="195"/>
      <c r="M296" s="196"/>
      <c r="N296" s="197"/>
      <c r="O296" s="197"/>
      <c r="P296" s="198">
        <f>P297+P322+P435+P541+P552+P614+P654+P712+P737+P877+P891</f>
        <v>0</v>
      </c>
      <c r="Q296" s="197"/>
      <c r="R296" s="198">
        <f>R297+R322+R435+R541+R552+R614+R654+R712+R737+R877+R891</f>
        <v>49.446433679999991</v>
      </c>
      <c r="S296" s="197"/>
      <c r="T296" s="199">
        <f>T297+T322+T435+T541+T552+T614+T654+T712+T737+T877+T891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0" t="s">
        <v>82</v>
      </c>
      <c r="AT296" s="201" t="s">
        <v>71</v>
      </c>
      <c r="AU296" s="201" t="s">
        <v>72</v>
      </c>
      <c r="AY296" s="200" t="s">
        <v>148</v>
      </c>
      <c r="BK296" s="202">
        <f>BK297+BK322+BK435+BK541+BK552+BK614+BK654+BK712+BK737+BK877+BK891</f>
        <v>0</v>
      </c>
    </row>
    <row r="297" s="12" customFormat="1" ht="22.8" customHeight="1">
      <c r="A297" s="12"/>
      <c r="B297" s="189"/>
      <c r="C297" s="190"/>
      <c r="D297" s="191" t="s">
        <v>71</v>
      </c>
      <c r="E297" s="203" t="s">
        <v>905</v>
      </c>
      <c r="F297" s="203" t="s">
        <v>906</v>
      </c>
      <c r="G297" s="190"/>
      <c r="H297" s="190"/>
      <c r="I297" s="193"/>
      <c r="J297" s="204">
        <f>BK297</f>
        <v>0</v>
      </c>
      <c r="K297" s="190"/>
      <c r="L297" s="195"/>
      <c r="M297" s="196"/>
      <c r="N297" s="197"/>
      <c r="O297" s="197"/>
      <c r="P297" s="198">
        <f>SUM(P298:P321)</f>
        <v>0</v>
      </c>
      <c r="Q297" s="197"/>
      <c r="R297" s="198">
        <f>SUM(R298:R321)</f>
        <v>0.8785174</v>
      </c>
      <c r="S297" s="197"/>
      <c r="T297" s="199">
        <f>SUM(T298:T321)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0" t="s">
        <v>82</v>
      </c>
      <c r="AT297" s="201" t="s">
        <v>71</v>
      </c>
      <c r="AU297" s="201" t="s">
        <v>80</v>
      </c>
      <c r="AY297" s="200" t="s">
        <v>148</v>
      </c>
      <c r="BK297" s="202">
        <f>SUM(BK298:BK321)</f>
        <v>0</v>
      </c>
    </row>
    <row r="298" s="2" customFormat="1" ht="24.15" customHeight="1">
      <c r="A298" s="39"/>
      <c r="B298" s="40"/>
      <c r="C298" s="205" t="s">
        <v>499</v>
      </c>
      <c r="D298" s="205" t="s">
        <v>150</v>
      </c>
      <c r="E298" s="206" t="s">
        <v>907</v>
      </c>
      <c r="F298" s="207" t="s">
        <v>908</v>
      </c>
      <c r="G298" s="208" t="s">
        <v>174</v>
      </c>
      <c r="H298" s="209">
        <v>114.2</v>
      </c>
      <c r="I298" s="210"/>
      <c r="J298" s="211">
        <f>ROUND(I298*H298,2)</f>
        <v>0</v>
      </c>
      <c r="K298" s="207" t="s">
        <v>662</v>
      </c>
      <c r="L298" s="45"/>
      <c r="M298" s="212" t="s">
        <v>19</v>
      </c>
      <c r="N298" s="213" t="s">
        <v>43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261</v>
      </c>
      <c r="AT298" s="216" t="s">
        <v>150</v>
      </c>
      <c r="AU298" s="216" t="s">
        <v>82</v>
      </c>
      <c r="AY298" s="18" t="s">
        <v>148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80</v>
      </c>
      <c r="BK298" s="217">
        <f>ROUND(I298*H298,2)</f>
        <v>0</v>
      </c>
      <c r="BL298" s="18" t="s">
        <v>261</v>
      </c>
      <c r="BM298" s="216" t="s">
        <v>909</v>
      </c>
    </row>
    <row r="299" s="2" customFormat="1">
      <c r="A299" s="39"/>
      <c r="B299" s="40"/>
      <c r="C299" s="41"/>
      <c r="D299" s="218" t="s">
        <v>157</v>
      </c>
      <c r="E299" s="41"/>
      <c r="F299" s="219" t="s">
        <v>910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157</v>
      </c>
      <c r="AU299" s="18" t="s">
        <v>82</v>
      </c>
    </row>
    <row r="300" s="2" customFormat="1">
      <c r="A300" s="39"/>
      <c r="B300" s="40"/>
      <c r="C300" s="41"/>
      <c r="D300" s="223" t="s">
        <v>159</v>
      </c>
      <c r="E300" s="41"/>
      <c r="F300" s="224" t="s">
        <v>911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159</v>
      </c>
      <c r="AU300" s="18" t="s">
        <v>82</v>
      </c>
    </row>
    <row r="301" s="2" customFormat="1" ht="16.5" customHeight="1">
      <c r="A301" s="39"/>
      <c r="B301" s="40"/>
      <c r="C301" s="262" t="s">
        <v>506</v>
      </c>
      <c r="D301" s="262" t="s">
        <v>700</v>
      </c>
      <c r="E301" s="263" t="s">
        <v>912</v>
      </c>
      <c r="F301" s="264" t="s">
        <v>913</v>
      </c>
      <c r="G301" s="265" t="s">
        <v>167</v>
      </c>
      <c r="H301" s="266">
        <v>0.039</v>
      </c>
      <c r="I301" s="267"/>
      <c r="J301" s="268">
        <f>ROUND(I301*H301,2)</f>
        <v>0</v>
      </c>
      <c r="K301" s="264" t="s">
        <v>662</v>
      </c>
      <c r="L301" s="269"/>
      <c r="M301" s="270" t="s">
        <v>19</v>
      </c>
      <c r="N301" s="271" t="s">
        <v>43</v>
      </c>
      <c r="O301" s="85"/>
      <c r="P301" s="214">
        <f>O301*H301</f>
        <v>0</v>
      </c>
      <c r="Q301" s="214">
        <v>1</v>
      </c>
      <c r="R301" s="214">
        <f>Q301*H301</f>
        <v>0.039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383</v>
      </c>
      <c r="AT301" s="216" t="s">
        <v>700</v>
      </c>
      <c r="AU301" s="216" t="s">
        <v>82</v>
      </c>
      <c r="AY301" s="18" t="s">
        <v>148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80</v>
      </c>
      <c r="BK301" s="217">
        <f>ROUND(I301*H301,2)</f>
        <v>0</v>
      </c>
      <c r="BL301" s="18" t="s">
        <v>261</v>
      </c>
      <c r="BM301" s="216" t="s">
        <v>914</v>
      </c>
    </row>
    <row r="302" s="2" customFormat="1">
      <c r="A302" s="39"/>
      <c r="B302" s="40"/>
      <c r="C302" s="41"/>
      <c r="D302" s="218" t="s">
        <v>157</v>
      </c>
      <c r="E302" s="41"/>
      <c r="F302" s="219" t="s">
        <v>913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157</v>
      </c>
      <c r="AU302" s="18" t="s">
        <v>82</v>
      </c>
    </row>
    <row r="303" s="2" customFormat="1">
      <c r="A303" s="39"/>
      <c r="B303" s="40"/>
      <c r="C303" s="41"/>
      <c r="D303" s="223" t="s">
        <v>159</v>
      </c>
      <c r="E303" s="41"/>
      <c r="F303" s="224" t="s">
        <v>915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159</v>
      </c>
      <c r="AU303" s="18" t="s">
        <v>82</v>
      </c>
    </row>
    <row r="304" s="13" customFormat="1">
      <c r="A304" s="13"/>
      <c r="B304" s="225"/>
      <c r="C304" s="226"/>
      <c r="D304" s="218" t="s">
        <v>161</v>
      </c>
      <c r="E304" s="226"/>
      <c r="F304" s="228" t="s">
        <v>916</v>
      </c>
      <c r="G304" s="226"/>
      <c r="H304" s="229">
        <v>0.039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161</v>
      </c>
      <c r="AU304" s="235" t="s">
        <v>82</v>
      </c>
      <c r="AV304" s="13" t="s">
        <v>82</v>
      </c>
      <c r="AW304" s="13" t="s">
        <v>4</v>
      </c>
      <c r="AX304" s="13" t="s">
        <v>80</v>
      </c>
      <c r="AY304" s="235" t="s">
        <v>148</v>
      </c>
    </row>
    <row r="305" s="2" customFormat="1" ht="24.15" customHeight="1">
      <c r="A305" s="39"/>
      <c r="B305" s="40"/>
      <c r="C305" s="205" t="s">
        <v>513</v>
      </c>
      <c r="D305" s="205" t="s">
        <v>150</v>
      </c>
      <c r="E305" s="206" t="s">
        <v>917</v>
      </c>
      <c r="F305" s="207" t="s">
        <v>918</v>
      </c>
      <c r="G305" s="208" t="s">
        <v>174</v>
      </c>
      <c r="H305" s="209">
        <v>114.2</v>
      </c>
      <c r="I305" s="210"/>
      <c r="J305" s="211">
        <f>ROUND(I305*H305,2)</f>
        <v>0</v>
      </c>
      <c r="K305" s="207" t="s">
        <v>662</v>
      </c>
      <c r="L305" s="45"/>
      <c r="M305" s="212" t="s">
        <v>19</v>
      </c>
      <c r="N305" s="213" t="s">
        <v>43</v>
      </c>
      <c r="O305" s="85"/>
      <c r="P305" s="214">
        <f>O305*H305</f>
        <v>0</v>
      </c>
      <c r="Q305" s="214">
        <v>0.00040000000000000002</v>
      </c>
      <c r="R305" s="214">
        <f>Q305*H305</f>
        <v>0.045680000000000005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261</v>
      </c>
      <c r="AT305" s="216" t="s">
        <v>150</v>
      </c>
      <c r="AU305" s="216" t="s">
        <v>82</v>
      </c>
      <c r="AY305" s="18" t="s">
        <v>148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80</v>
      </c>
      <c r="BK305" s="217">
        <f>ROUND(I305*H305,2)</f>
        <v>0</v>
      </c>
      <c r="BL305" s="18" t="s">
        <v>261</v>
      </c>
      <c r="BM305" s="216" t="s">
        <v>919</v>
      </c>
    </row>
    <row r="306" s="2" customFormat="1">
      <c r="A306" s="39"/>
      <c r="B306" s="40"/>
      <c r="C306" s="41"/>
      <c r="D306" s="218" t="s">
        <v>157</v>
      </c>
      <c r="E306" s="41"/>
      <c r="F306" s="219" t="s">
        <v>920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157</v>
      </c>
      <c r="AU306" s="18" t="s">
        <v>82</v>
      </c>
    </row>
    <row r="307" s="2" customFormat="1">
      <c r="A307" s="39"/>
      <c r="B307" s="40"/>
      <c r="C307" s="41"/>
      <c r="D307" s="223" t="s">
        <v>159</v>
      </c>
      <c r="E307" s="41"/>
      <c r="F307" s="224" t="s">
        <v>921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159</v>
      </c>
      <c r="AU307" s="18" t="s">
        <v>82</v>
      </c>
    </row>
    <row r="308" s="2" customFormat="1" ht="49.05" customHeight="1">
      <c r="A308" s="39"/>
      <c r="B308" s="40"/>
      <c r="C308" s="262" t="s">
        <v>522</v>
      </c>
      <c r="D308" s="262" t="s">
        <v>700</v>
      </c>
      <c r="E308" s="263" t="s">
        <v>922</v>
      </c>
      <c r="F308" s="264" t="s">
        <v>923</v>
      </c>
      <c r="G308" s="265" t="s">
        <v>174</v>
      </c>
      <c r="H308" s="266">
        <v>139.43799999999999</v>
      </c>
      <c r="I308" s="267"/>
      <c r="J308" s="268">
        <f>ROUND(I308*H308,2)</f>
        <v>0</v>
      </c>
      <c r="K308" s="264" t="s">
        <v>662</v>
      </c>
      <c r="L308" s="269"/>
      <c r="M308" s="270" t="s">
        <v>19</v>
      </c>
      <c r="N308" s="271" t="s">
        <v>43</v>
      </c>
      <c r="O308" s="85"/>
      <c r="P308" s="214">
        <f>O308*H308</f>
        <v>0</v>
      </c>
      <c r="Q308" s="214">
        <v>0.0053</v>
      </c>
      <c r="R308" s="214">
        <f>Q308*H308</f>
        <v>0.73902139999999994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383</v>
      </c>
      <c r="AT308" s="216" t="s">
        <v>700</v>
      </c>
      <c r="AU308" s="216" t="s">
        <v>82</v>
      </c>
      <c r="AY308" s="18" t="s">
        <v>148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80</v>
      </c>
      <c r="BK308" s="217">
        <f>ROUND(I308*H308,2)</f>
        <v>0</v>
      </c>
      <c r="BL308" s="18" t="s">
        <v>261</v>
      </c>
      <c r="BM308" s="216" t="s">
        <v>924</v>
      </c>
    </row>
    <row r="309" s="2" customFormat="1">
      <c r="A309" s="39"/>
      <c r="B309" s="40"/>
      <c r="C309" s="41"/>
      <c r="D309" s="218" t="s">
        <v>157</v>
      </c>
      <c r="E309" s="41"/>
      <c r="F309" s="219" t="s">
        <v>923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157</v>
      </c>
      <c r="AU309" s="18" t="s">
        <v>82</v>
      </c>
    </row>
    <row r="310" s="2" customFormat="1">
      <c r="A310" s="39"/>
      <c r="B310" s="40"/>
      <c r="C310" s="41"/>
      <c r="D310" s="223" t="s">
        <v>159</v>
      </c>
      <c r="E310" s="41"/>
      <c r="F310" s="224" t="s">
        <v>925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159</v>
      </c>
      <c r="AU310" s="18" t="s">
        <v>82</v>
      </c>
    </row>
    <row r="311" s="13" customFormat="1">
      <c r="A311" s="13"/>
      <c r="B311" s="225"/>
      <c r="C311" s="226"/>
      <c r="D311" s="218" t="s">
        <v>161</v>
      </c>
      <c r="E311" s="226"/>
      <c r="F311" s="228" t="s">
        <v>926</v>
      </c>
      <c r="G311" s="226"/>
      <c r="H311" s="229">
        <v>139.43799999999999</v>
      </c>
      <c r="I311" s="230"/>
      <c r="J311" s="226"/>
      <c r="K311" s="226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161</v>
      </c>
      <c r="AU311" s="235" t="s">
        <v>82</v>
      </c>
      <c r="AV311" s="13" t="s">
        <v>82</v>
      </c>
      <c r="AW311" s="13" t="s">
        <v>4</v>
      </c>
      <c r="AX311" s="13" t="s">
        <v>80</v>
      </c>
      <c r="AY311" s="235" t="s">
        <v>148</v>
      </c>
    </row>
    <row r="312" s="2" customFormat="1" ht="24.15" customHeight="1">
      <c r="A312" s="39"/>
      <c r="B312" s="40"/>
      <c r="C312" s="205" t="s">
        <v>528</v>
      </c>
      <c r="D312" s="205" t="s">
        <v>150</v>
      </c>
      <c r="E312" s="206" t="s">
        <v>927</v>
      </c>
      <c r="F312" s="207" t="s">
        <v>928</v>
      </c>
      <c r="G312" s="208" t="s">
        <v>174</v>
      </c>
      <c r="H312" s="209">
        <v>91.359999999999999</v>
      </c>
      <c r="I312" s="210"/>
      <c r="J312" s="211">
        <f>ROUND(I312*H312,2)</f>
        <v>0</v>
      </c>
      <c r="K312" s="207" t="s">
        <v>662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0.00040000000000000002</v>
      </c>
      <c r="R312" s="214">
        <f>Q312*H312</f>
        <v>0.036544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261</v>
      </c>
      <c r="AT312" s="216" t="s">
        <v>150</v>
      </c>
      <c r="AU312" s="216" t="s">
        <v>82</v>
      </c>
      <c r="AY312" s="18" t="s">
        <v>148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261</v>
      </c>
      <c r="BM312" s="216" t="s">
        <v>929</v>
      </c>
    </row>
    <row r="313" s="2" customFormat="1">
      <c r="A313" s="39"/>
      <c r="B313" s="40"/>
      <c r="C313" s="41"/>
      <c r="D313" s="218" t="s">
        <v>157</v>
      </c>
      <c r="E313" s="41"/>
      <c r="F313" s="219" t="s">
        <v>930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157</v>
      </c>
      <c r="AU313" s="18" t="s">
        <v>82</v>
      </c>
    </row>
    <row r="314" s="2" customFormat="1">
      <c r="A314" s="39"/>
      <c r="B314" s="40"/>
      <c r="C314" s="41"/>
      <c r="D314" s="223" t="s">
        <v>159</v>
      </c>
      <c r="E314" s="41"/>
      <c r="F314" s="224" t="s">
        <v>931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159</v>
      </c>
      <c r="AU314" s="18" t="s">
        <v>82</v>
      </c>
    </row>
    <row r="315" s="13" customFormat="1">
      <c r="A315" s="13"/>
      <c r="B315" s="225"/>
      <c r="C315" s="226"/>
      <c r="D315" s="218" t="s">
        <v>161</v>
      </c>
      <c r="E315" s="227" t="s">
        <v>19</v>
      </c>
      <c r="F315" s="228" t="s">
        <v>932</v>
      </c>
      <c r="G315" s="226"/>
      <c r="H315" s="229">
        <v>91.359999999999999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161</v>
      </c>
      <c r="AU315" s="235" t="s">
        <v>82</v>
      </c>
      <c r="AV315" s="13" t="s">
        <v>82</v>
      </c>
      <c r="AW315" s="13" t="s">
        <v>33</v>
      </c>
      <c r="AX315" s="13" t="s">
        <v>80</v>
      </c>
      <c r="AY315" s="235" t="s">
        <v>148</v>
      </c>
    </row>
    <row r="316" s="2" customFormat="1" ht="24.15" customHeight="1">
      <c r="A316" s="39"/>
      <c r="B316" s="40"/>
      <c r="C316" s="205" t="s">
        <v>536</v>
      </c>
      <c r="D316" s="205" t="s">
        <v>150</v>
      </c>
      <c r="E316" s="206" t="s">
        <v>933</v>
      </c>
      <c r="F316" s="207" t="s">
        <v>934</v>
      </c>
      <c r="G316" s="208" t="s">
        <v>220</v>
      </c>
      <c r="H316" s="209">
        <v>114.2</v>
      </c>
      <c r="I316" s="210"/>
      <c r="J316" s="211">
        <f>ROUND(I316*H316,2)</f>
        <v>0</v>
      </c>
      <c r="K316" s="207" t="s">
        <v>662</v>
      </c>
      <c r="L316" s="45"/>
      <c r="M316" s="212" t="s">
        <v>19</v>
      </c>
      <c r="N316" s="213" t="s">
        <v>43</v>
      </c>
      <c r="O316" s="85"/>
      <c r="P316" s="214">
        <f>O316*H316</f>
        <v>0</v>
      </c>
      <c r="Q316" s="214">
        <v>0.00016000000000000001</v>
      </c>
      <c r="R316" s="214">
        <f>Q316*H316</f>
        <v>0.018272000000000004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261</v>
      </c>
      <c r="AT316" s="216" t="s">
        <v>150</v>
      </c>
      <c r="AU316" s="216" t="s">
        <v>82</v>
      </c>
      <c r="AY316" s="18" t="s">
        <v>148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80</v>
      </c>
      <c r="BK316" s="217">
        <f>ROUND(I316*H316,2)</f>
        <v>0</v>
      </c>
      <c r="BL316" s="18" t="s">
        <v>261</v>
      </c>
      <c r="BM316" s="216" t="s">
        <v>935</v>
      </c>
    </row>
    <row r="317" s="2" customFormat="1">
      <c r="A317" s="39"/>
      <c r="B317" s="40"/>
      <c r="C317" s="41"/>
      <c r="D317" s="218" t="s">
        <v>157</v>
      </c>
      <c r="E317" s="41"/>
      <c r="F317" s="219" t="s">
        <v>936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157</v>
      </c>
      <c r="AU317" s="18" t="s">
        <v>82</v>
      </c>
    </row>
    <row r="318" s="2" customFormat="1">
      <c r="A318" s="39"/>
      <c r="B318" s="40"/>
      <c r="C318" s="41"/>
      <c r="D318" s="223" t="s">
        <v>159</v>
      </c>
      <c r="E318" s="41"/>
      <c r="F318" s="224" t="s">
        <v>937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159</v>
      </c>
      <c r="AU318" s="18" t="s">
        <v>82</v>
      </c>
    </row>
    <row r="319" s="2" customFormat="1" ht="33" customHeight="1">
      <c r="A319" s="39"/>
      <c r="B319" s="40"/>
      <c r="C319" s="205" t="s">
        <v>547</v>
      </c>
      <c r="D319" s="205" t="s">
        <v>150</v>
      </c>
      <c r="E319" s="206" t="s">
        <v>938</v>
      </c>
      <c r="F319" s="207" t="s">
        <v>939</v>
      </c>
      <c r="G319" s="208" t="s">
        <v>167</v>
      </c>
      <c r="H319" s="209">
        <v>0.879</v>
      </c>
      <c r="I319" s="210"/>
      <c r="J319" s="211">
        <f>ROUND(I319*H319,2)</f>
        <v>0</v>
      </c>
      <c r="K319" s="207" t="s">
        <v>662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261</v>
      </c>
      <c r="AT319" s="216" t="s">
        <v>150</v>
      </c>
      <c r="AU319" s="216" t="s">
        <v>82</v>
      </c>
      <c r="AY319" s="18" t="s">
        <v>148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261</v>
      </c>
      <c r="BM319" s="216" t="s">
        <v>940</v>
      </c>
    </row>
    <row r="320" s="2" customFormat="1">
      <c r="A320" s="39"/>
      <c r="B320" s="40"/>
      <c r="C320" s="41"/>
      <c r="D320" s="218" t="s">
        <v>157</v>
      </c>
      <c r="E320" s="41"/>
      <c r="F320" s="219" t="s">
        <v>941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157</v>
      </c>
      <c r="AU320" s="18" t="s">
        <v>82</v>
      </c>
    </row>
    <row r="321" s="2" customFormat="1">
      <c r="A321" s="39"/>
      <c r="B321" s="40"/>
      <c r="C321" s="41"/>
      <c r="D321" s="223" t="s">
        <v>159</v>
      </c>
      <c r="E321" s="41"/>
      <c r="F321" s="224" t="s">
        <v>942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159</v>
      </c>
      <c r="AU321" s="18" t="s">
        <v>82</v>
      </c>
    </row>
    <row r="322" s="12" customFormat="1" ht="22.8" customHeight="1">
      <c r="A322" s="12"/>
      <c r="B322" s="189"/>
      <c r="C322" s="190"/>
      <c r="D322" s="191" t="s">
        <v>71</v>
      </c>
      <c r="E322" s="203" t="s">
        <v>329</v>
      </c>
      <c r="F322" s="203" t="s">
        <v>330</v>
      </c>
      <c r="G322" s="190"/>
      <c r="H322" s="190"/>
      <c r="I322" s="193"/>
      <c r="J322" s="204">
        <f>BK322</f>
        <v>0</v>
      </c>
      <c r="K322" s="190"/>
      <c r="L322" s="195"/>
      <c r="M322" s="196"/>
      <c r="N322" s="197"/>
      <c r="O322" s="197"/>
      <c r="P322" s="198">
        <f>SUM(P323:P434)</f>
        <v>0</v>
      </c>
      <c r="Q322" s="197"/>
      <c r="R322" s="198">
        <f>SUM(R323:R434)</f>
        <v>6.3819378000000011</v>
      </c>
      <c r="S322" s="197"/>
      <c r="T322" s="199">
        <f>SUM(T323:T434)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0" t="s">
        <v>82</v>
      </c>
      <c r="AT322" s="201" t="s">
        <v>71</v>
      </c>
      <c r="AU322" s="201" t="s">
        <v>80</v>
      </c>
      <c r="AY322" s="200" t="s">
        <v>148</v>
      </c>
      <c r="BK322" s="202">
        <f>SUM(BK323:BK434)</f>
        <v>0</v>
      </c>
    </row>
    <row r="323" s="2" customFormat="1" ht="24.15" customHeight="1">
      <c r="A323" s="39"/>
      <c r="B323" s="40"/>
      <c r="C323" s="205" t="s">
        <v>554</v>
      </c>
      <c r="D323" s="205" t="s">
        <v>150</v>
      </c>
      <c r="E323" s="206" t="s">
        <v>943</v>
      </c>
      <c r="F323" s="207" t="s">
        <v>944</v>
      </c>
      <c r="G323" s="208" t="s">
        <v>174</v>
      </c>
      <c r="H323" s="209">
        <v>292.86000000000001</v>
      </c>
      <c r="I323" s="210"/>
      <c r="J323" s="211">
        <f>ROUND(I323*H323,2)</f>
        <v>0</v>
      </c>
      <c r="K323" s="207" t="s">
        <v>662</v>
      </c>
      <c r="L323" s="45"/>
      <c r="M323" s="212" t="s">
        <v>19</v>
      </c>
      <c r="N323" s="213" t="s">
        <v>43</v>
      </c>
      <c r="O323" s="85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261</v>
      </c>
      <c r="AT323" s="216" t="s">
        <v>150</v>
      </c>
      <c r="AU323" s="216" t="s">
        <v>82</v>
      </c>
      <c r="AY323" s="18" t="s">
        <v>148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80</v>
      </c>
      <c r="BK323" s="217">
        <f>ROUND(I323*H323,2)</f>
        <v>0</v>
      </c>
      <c r="BL323" s="18" t="s">
        <v>261</v>
      </c>
      <c r="BM323" s="216" t="s">
        <v>945</v>
      </c>
    </row>
    <row r="324" s="2" customFormat="1">
      <c r="A324" s="39"/>
      <c r="B324" s="40"/>
      <c r="C324" s="41"/>
      <c r="D324" s="218" t="s">
        <v>157</v>
      </c>
      <c r="E324" s="41"/>
      <c r="F324" s="219" t="s">
        <v>946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157</v>
      </c>
      <c r="AU324" s="18" t="s">
        <v>82</v>
      </c>
    </row>
    <row r="325" s="2" customFormat="1">
      <c r="A325" s="39"/>
      <c r="B325" s="40"/>
      <c r="C325" s="41"/>
      <c r="D325" s="223" t="s">
        <v>159</v>
      </c>
      <c r="E325" s="41"/>
      <c r="F325" s="224" t="s">
        <v>947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159</v>
      </c>
      <c r="AU325" s="18" t="s">
        <v>82</v>
      </c>
    </row>
    <row r="326" s="13" customFormat="1">
      <c r="A326" s="13"/>
      <c r="B326" s="225"/>
      <c r="C326" s="226"/>
      <c r="D326" s="218" t="s">
        <v>161</v>
      </c>
      <c r="E326" s="227" t="s">
        <v>19</v>
      </c>
      <c r="F326" s="228" t="s">
        <v>948</v>
      </c>
      <c r="G326" s="226"/>
      <c r="H326" s="229">
        <v>199.56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161</v>
      </c>
      <c r="AU326" s="235" t="s">
        <v>82</v>
      </c>
      <c r="AV326" s="13" t="s">
        <v>82</v>
      </c>
      <c r="AW326" s="13" t="s">
        <v>33</v>
      </c>
      <c r="AX326" s="13" t="s">
        <v>72</v>
      </c>
      <c r="AY326" s="235" t="s">
        <v>148</v>
      </c>
    </row>
    <row r="327" s="13" customFormat="1">
      <c r="A327" s="13"/>
      <c r="B327" s="225"/>
      <c r="C327" s="226"/>
      <c r="D327" s="218" t="s">
        <v>161</v>
      </c>
      <c r="E327" s="227" t="s">
        <v>19</v>
      </c>
      <c r="F327" s="228" t="s">
        <v>949</v>
      </c>
      <c r="G327" s="226"/>
      <c r="H327" s="229">
        <v>93.299999999999997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161</v>
      </c>
      <c r="AU327" s="235" t="s">
        <v>82</v>
      </c>
      <c r="AV327" s="13" t="s">
        <v>82</v>
      </c>
      <c r="AW327" s="13" t="s">
        <v>33</v>
      </c>
      <c r="AX327" s="13" t="s">
        <v>72</v>
      </c>
      <c r="AY327" s="235" t="s">
        <v>148</v>
      </c>
    </row>
    <row r="328" s="14" customFormat="1">
      <c r="A328" s="14"/>
      <c r="B328" s="236"/>
      <c r="C328" s="237"/>
      <c r="D328" s="218" t="s">
        <v>161</v>
      </c>
      <c r="E328" s="238" t="s">
        <v>19</v>
      </c>
      <c r="F328" s="239" t="s">
        <v>254</v>
      </c>
      <c r="G328" s="237"/>
      <c r="H328" s="240">
        <v>292.86000000000001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161</v>
      </c>
      <c r="AU328" s="246" t="s">
        <v>82</v>
      </c>
      <c r="AV328" s="14" t="s">
        <v>155</v>
      </c>
      <c r="AW328" s="14" t="s">
        <v>33</v>
      </c>
      <c r="AX328" s="14" t="s">
        <v>80</v>
      </c>
      <c r="AY328" s="246" t="s">
        <v>148</v>
      </c>
    </row>
    <row r="329" s="2" customFormat="1" ht="16.5" customHeight="1">
      <c r="A329" s="39"/>
      <c r="B329" s="40"/>
      <c r="C329" s="262" t="s">
        <v>562</v>
      </c>
      <c r="D329" s="262" t="s">
        <v>700</v>
      </c>
      <c r="E329" s="263" t="s">
        <v>912</v>
      </c>
      <c r="F329" s="264" t="s">
        <v>913</v>
      </c>
      <c r="G329" s="265" t="s">
        <v>167</v>
      </c>
      <c r="H329" s="266">
        <v>0.094</v>
      </c>
      <c r="I329" s="267"/>
      <c r="J329" s="268">
        <f>ROUND(I329*H329,2)</f>
        <v>0</v>
      </c>
      <c r="K329" s="264" t="s">
        <v>662</v>
      </c>
      <c r="L329" s="269"/>
      <c r="M329" s="270" t="s">
        <v>19</v>
      </c>
      <c r="N329" s="271" t="s">
        <v>43</v>
      </c>
      <c r="O329" s="85"/>
      <c r="P329" s="214">
        <f>O329*H329</f>
        <v>0</v>
      </c>
      <c r="Q329" s="214">
        <v>1</v>
      </c>
      <c r="R329" s="214">
        <f>Q329*H329</f>
        <v>0.094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383</v>
      </c>
      <c r="AT329" s="216" t="s">
        <v>700</v>
      </c>
      <c r="AU329" s="216" t="s">
        <v>82</v>
      </c>
      <c r="AY329" s="18" t="s">
        <v>148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80</v>
      </c>
      <c r="BK329" s="217">
        <f>ROUND(I329*H329,2)</f>
        <v>0</v>
      </c>
      <c r="BL329" s="18" t="s">
        <v>261</v>
      </c>
      <c r="BM329" s="216" t="s">
        <v>950</v>
      </c>
    </row>
    <row r="330" s="2" customFormat="1">
      <c r="A330" s="39"/>
      <c r="B330" s="40"/>
      <c r="C330" s="41"/>
      <c r="D330" s="218" t="s">
        <v>157</v>
      </c>
      <c r="E330" s="41"/>
      <c r="F330" s="219" t="s">
        <v>913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157</v>
      </c>
      <c r="AU330" s="18" t="s">
        <v>82</v>
      </c>
    </row>
    <row r="331" s="2" customFormat="1">
      <c r="A331" s="39"/>
      <c r="B331" s="40"/>
      <c r="C331" s="41"/>
      <c r="D331" s="223" t="s">
        <v>159</v>
      </c>
      <c r="E331" s="41"/>
      <c r="F331" s="224" t="s">
        <v>915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159</v>
      </c>
      <c r="AU331" s="18" t="s">
        <v>82</v>
      </c>
    </row>
    <row r="332" s="13" customFormat="1">
      <c r="A332" s="13"/>
      <c r="B332" s="225"/>
      <c r="C332" s="226"/>
      <c r="D332" s="218" t="s">
        <v>161</v>
      </c>
      <c r="E332" s="226"/>
      <c r="F332" s="228" t="s">
        <v>951</v>
      </c>
      <c r="G332" s="226"/>
      <c r="H332" s="229">
        <v>0.094</v>
      </c>
      <c r="I332" s="230"/>
      <c r="J332" s="226"/>
      <c r="K332" s="226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161</v>
      </c>
      <c r="AU332" s="235" t="s">
        <v>82</v>
      </c>
      <c r="AV332" s="13" t="s">
        <v>82</v>
      </c>
      <c r="AW332" s="13" t="s">
        <v>4</v>
      </c>
      <c r="AX332" s="13" t="s">
        <v>80</v>
      </c>
      <c r="AY332" s="235" t="s">
        <v>148</v>
      </c>
    </row>
    <row r="333" s="2" customFormat="1" ht="24.15" customHeight="1">
      <c r="A333" s="39"/>
      <c r="B333" s="40"/>
      <c r="C333" s="205" t="s">
        <v>570</v>
      </c>
      <c r="D333" s="205" t="s">
        <v>150</v>
      </c>
      <c r="E333" s="206" t="s">
        <v>952</v>
      </c>
      <c r="F333" s="207" t="s">
        <v>953</v>
      </c>
      <c r="G333" s="208" t="s">
        <v>174</v>
      </c>
      <c r="H333" s="209">
        <v>176.40000000000001</v>
      </c>
      <c r="I333" s="210"/>
      <c r="J333" s="211">
        <f>ROUND(I333*H333,2)</f>
        <v>0</v>
      </c>
      <c r="K333" s="207" t="s">
        <v>662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261</v>
      </c>
      <c r="AT333" s="216" t="s">
        <v>150</v>
      </c>
      <c r="AU333" s="216" t="s">
        <v>82</v>
      </c>
      <c r="AY333" s="18" t="s">
        <v>148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261</v>
      </c>
      <c r="BM333" s="216" t="s">
        <v>954</v>
      </c>
    </row>
    <row r="334" s="2" customFormat="1">
      <c r="A334" s="39"/>
      <c r="B334" s="40"/>
      <c r="C334" s="41"/>
      <c r="D334" s="218" t="s">
        <v>157</v>
      </c>
      <c r="E334" s="41"/>
      <c r="F334" s="219" t="s">
        <v>955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157</v>
      </c>
      <c r="AU334" s="18" t="s">
        <v>82</v>
      </c>
    </row>
    <row r="335" s="2" customFormat="1">
      <c r="A335" s="39"/>
      <c r="B335" s="40"/>
      <c r="C335" s="41"/>
      <c r="D335" s="223" t="s">
        <v>159</v>
      </c>
      <c r="E335" s="41"/>
      <c r="F335" s="224" t="s">
        <v>956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159</v>
      </c>
      <c r="AU335" s="18" t="s">
        <v>82</v>
      </c>
    </row>
    <row r="336" s="13" customFormat="1">
      <c r="A336" s="13"/>
      <c r="B336" s="225"/>
      <c r="C336" s="226"/>
      <c r="D336" s="218" t="s">
        <v>161</v>
      </c>
      <c r="E336" s="227" t="s">
        <v>19</v>
      </c>
      <c r="F336" s="228" t="s">
        <v>957</v>
      </c>
      <c r="G336" s="226"/>
      <c r="H336" s="229">
        <v>154.80000000000001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161</v>
      </c>
      <c r="AU336" s="235" t="s">
        <v>82</v>
      </c>
      <c r="AV336" s="13" t="s">
        <v>82</v>
      </c>
      <c r="AW336" s="13" t="s">
        <v>33</v>
      </c>
      <c r="AX336" s="13" t="s">
        <v>72</v>
      </c>
      <c r="AY336" s="235" t="s">
        <v>148</v>
      </c>
    </row>
    <row r="337" s="13" customFormat="1">
      <c r="A337" s="13"/>
      <c r="B337" s="225"/>
      <c r="C337" s="226"/>
      <c r="D337" s="218" t="s">
        <v>161</v>
      </c>
      <c r="E337" s="227" t="s">
        <v>19</v>
      </c>
      <c r="F337" s="228" t="s">
        <v>958</v>
      </c>
      <c r="G337" s="226"/>
      <c r="H337" s="229">
        <v>21.600000000000001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161</v>
      </c>
      <c r="AU337" s="235" t="s">
        <v>82</v>
      </c>
      <c r="AV337" s="13" t="s">
        <v>82</v>
      </c>
      <c r="AW337" s="13" t="s">
        <v>33</v>
      </c>
      <c r="AX337" s="13" t="s">
        <v>72</v>
      </c>
      <c r="AY337" s="235" t="s">
        <v>148</v>
      </c>
    </row>
    <row r="338" s="14" customFormat="1">
      <c r="A338" s="14"/>
      <c r="B338" s="236"/>
      <c r="C338" s="237"/>
      <c r="D338" s="218" t="s">
        <v>161</v>
      </c>
      <c r="E338" s="238" t="s">
        <v>19</v>
      </c>
      <c r="F338" s="239" t="s">
        <v>254</v>
      </c>
      <c r="G338" s="237"/>
      <c r="H338" s="240">
        <v>176.40000000000001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161</v>
      </c>
      <c r="AU338" s="246" t="s">
        <v>82</v>
      </c>
      <c r="AV338" s="14" t="s">
        <v>155</v>
      </c>
      <c r="AW338" s="14" t="s">
        <v>33</v>
      </c>
      <c r="AX338" s="14" t="s">
        <v>80</v>
      </c>
      <c r="AY338" s="246" t="s">
        <v>148</v>
      </c>
    </row>
    <row r="339" s="2" customFormat="1" ht="49.05" customHeight="1">
      <c r="A339" s="39"/>
      <c r="B339" s="40"/>
      <c r="C339" s="262" t="s">
        <v>575</v>
      </c>
      <c r="D339" s="262" t="s">
        <v>700</v>
      </c>
      <c r="E339" s="263" t="s">
        <v>959</v>
      </c>
      <c r="F339" s="264" t="s">
        <v>960</v>
      </c>
      <c r="G339" s="265" t="s">
        <v>174</v>
      </c>
      <c r="H339" s="266">
        <v>205.59399999999999</v>
      </c>
      <c r="I339" s="267"/>
      <c r="J339" s="268">
        <f>ROUND(I339*H339,2)</f>
        <v>0</v>
      </c>
      <c r="K339" s="264" t="s">
        <v>662</v>
      </c>
      <c r="L339" s="269"/>
      <c r="M339" s="270" t="s">
        <v>19</v>
      </c>
      <c r="N339" s="271" t="s">
        <v>43</v>
      </c>
      <c r="O339" s="85"/>
      <c r="P339" s="214">
        <f>O339*H339</f>
        <v>0</v>
      </c>
      <c r="Q339" s="214">
        <v>0.0040000000000000001</v>
      </c>
      <c r="R339" s="214">
        <f>Q339*H339</f>
        <v>0.822376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383</v>
      </c>
      <c r="AT339" s="216" t="s">
        <v>700</v>
      </c>
      <c r="AU339" s="216" t="s">
        <v>82</v>
      </c>
      <c r="AY339" s="18" t="s">
        <v>148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80</v>
      </c>
      <c r="BK339" s="217">
        <f>ROUND(I339*H339,2)</f>
        <v>0</v>
      </c>
      <c r="BL339" s="18" t="s">
        <v>261</v>
      </c>
      <c r="BM339" s="216" t="s">
        <v>961</v>
      </c>
    </row>
    <row r="340" s="2" customFormat="1">
      <c r="A340" s="39"/>
      <c r="B340" s="40"/>
      <c r="C340" s="41"/>
      <c r="D340" s="218" t="s">
        <v>157</v>
      </c>
      <c r="E340" s="41"/>
      <c r="F340" s="219" t="s">
        <v>960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157</v>
      </c>
      <c r="AU340" s="18" t="s">
        <v>82</v>
      </c>
    </row>
    <row r="341" s="2" customFormat="1">
      <c r="A341" s="39"/>
      <c r="B341" s="40"/>
      <c r="C341" s="41"/>
      <c r="D341" s="223" t="s">
        <v>159</v>
      </c>
      <c r="E341" s="41"/>
      <c r="F341" s="224" t="s">
        <v>962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159</v>
      </c>
      <c r="AU341" s="18" t="s">
        <v>82</v>
      </c>
    </row>
    <row r="342" s="13" customFormat="1">
      <c r="A342" s="13"/>
      <c r="B342" s="225"/>
      <c r="C342" s="226"/>
      <c r="D342" s="218" t="s">
        <v>161</v>
      </c>
      <c r="E342" s="226"/>
      <c r="F342" s="228" t="s">
        <v>963</v>
      </c>
      <c r="G342" s="226"/>
      <c r="H342" s="229">
        <v>205.59399999999999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161</v>
      </c>
      <c r="AU342" s="235" t="s">
        <v>82</v>
      </c>
      <c r="AV342" s="13" t="s">
        <v>82</v>
      </c>
      <c r="AW342" s="13" t="s">
        <v>4</v>
      </c>
      <c r="AX342" s="13" t="s">
        <v>80</v>
      </c>
      <c r="AY342" s="235" t="s">
        <v>148</v>
      </c>
    </row>
    <row r="343" s="2" customFormat="1" ht="24.15" customHeight="1">
      <c r="A343" s="39"/>
      <c r="B343" s="40"/>
      <c r="C343" s="205" t="s">
        <v>598</v>
      </c>
      <c r="D343" s="205" t="s">
        <v>150</v>
      </c>
      <c r="E343" s="206" t="s">
        <v>964</v>
      </c>
      <c r="F343" s="207" t="s">
        <v>965</v>
      </c>
      <c r="G343" s="208" t="s">
        <v>174</v>
      </c>
      <c r="H343" s="209">
        <v>292.86000000000001</v>
      </c>
      <c r="I343" s="210"/>
      <c r="J343" s="211">
        <f>ROUND(I343*H343,2)</f>
        <v>0</v>
      </c>
      <c r="K343" s="207" t="s">
        <v>662</v>
      </c>
      <c r="L343" s="45"/>
      <c r="M343" s="212" t="s">
        <v>19</v>
      </c>
      <c r="N343" s="213" t="s">
        <v>43</v>
      </c>
      <c r="O343" s="85"/>
      <c r="P343" s="214">
        <f>O343*H343</f>
        <v>0</v>
      </c>
      <c r="Q343" s="214">
        <v>0.00088000000000000003</v>
      </c>
      <c r="R343" s="214">
        <f>Q343*H343</f>
        <v>0.25771680000000002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261</v>
      </c>
      <c r="AT343" s="216" t="s">
        <v>150</v>
      </c>
      <c r="AU343" s="216" t="s">
        <v>82</v>
      </c>
      <c r="AY343" s="18" t="s">
        <v>148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80</v>
      </c>
      <c r="BK343" s="217">
        <f>ROUND(I343*H343,2)</f>
        <v>0</v>
      </c>
      <c r="BL343" s="18" t="s">
        <v>261</v>
      </c>
      <c r="BM343" s="216" t="s">
        <v>966</v>
      </c>
    </row>
    <row r="344" s="2" customFormat="1">
      <c r="A344" s="39"/>
      <c r="B344" s="40"/>
      <c r="C344" s="41"/>
      <c r="D344" s="218" t="s">
        <v>157</v>
      </c>
      <c r="E344" s="41"/>
      <c r="F344" s="219" t="s">
        <v>967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157</v>
      </c>
      <c r="AU344" s="18" t="s">
        <v>82</v>
      </c>
    </row>
    <row r="345" s="2" customFormat="1">
      <c r="A345" s="39"/>
      <c r="B345" s="40"/>
      <c r="C345" s="41"/>
      <c r="D345" s="223" t="s">
        <v>159</v>
      </c>
      <c r="E345" s="41"/>
      <c r="F345" s="224" t="s">
        <v>968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159</v>
      </c>
      <c r="AU345" s="18" t="s">
        <v>82</v>
      </c>
    </row>
    <row r="346" s="13" customFormat="1">
      <c r="A346" s="13"/>
      <c r="B346" s="225"/>
      <c r="C346" s="226"/>
      <c r="D346" s="218" t="s">
        <v>161</v>
      </c>
      <c r="E346" s="227" t="s">
        <v>19</v>
      </c>
      <c r="F346" s="228" t="s">
        <v>969</v>
      </c>
      <c r="G346" s="226"/>
      <c r="H346" s="229">
        <v>292.86000000000001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161</v>
      </c>
      <c r="AU346" s="235" t="s">
        <v>82</v>
      </c>
      <c r="AV346" s="13" t="s">
        <v>82</v>
      </c>
      <c r="AW346" s="13" t="s">
        <v>33</v>
      </c>
      <c r="AX346" s="13" t="s">
        <v>80</v>
      </c>
      <c r="AY346" s="235" t="s">
        <v>148</v>
      </c>
    </row>
    <row r="347" s="2" customFormat="1" ht="44.25" customHeight="1">
      <c r="A347" s="39"/>
      <c r="B347" s="40"/>
      <c r="C347" s="262" t="s">
        <v>604</v>
      </c>
      <c r="D347" s="262" t="s">
        <v>700</v>
      </c>
      <c r="E347" s="263" t="s">
        <v>970</v>
      </c>
      <c r="F347" s="264" t="s">
        <v>971</v>
      </c>
      <c r="G347" s="265" t="s">
        <v>174</v>
      </c>
      <c r="H347" s="266">
        <v>341.32799999999997</v>
      </c>
      <c r="I347" s="267"/>
      <c r="J347" s="268">
        <f>ROUND(I347*H347,2)</f>
        <v>0</v>
      </c>
      <c r="K347" s="264" t="s">
        <v>662</v>
      </c>
      <c r="L347" s="269"/>
      <c r="M347" s="270" t="s">
        <v>19</v>
      </c>
      <c r="N347" s="271" t="s">
        <v>43</v>
      </c>
      <c r="O347" s="85"/>
      <c r="P347" s="214">
        <f>O347*H347</f>
        <v>0</v>
      </c>
      <c r="Q347" s="214">
        <v>0.0054000000000000003</v>
      </c>
      <c r="R347" s="214">
        <f>Q347*H347</f>
        <v>1.8431712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383</v>
      </c>
      <c r="AT347" s="216" t="s">
        <v>700</v>
      </c>
      <c r="AU347" s="216" t="s">
        <v>82</v>
      </c>
      <c r="AY347" s="18" t="s">
        <v>148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80</v>
      </c>
      <c r="BK347" s="217">
        <f>ROUND(I347*H347,2)</f>
        <v>0</v>
      </c>
      <c r="BL347" s="18" t="s">
        <v>261</v>
      </c>
      <c r="BM347" s="216" t="s">
        <v>972</v>
      </c>
    </row>
    <row r="348" s="2" customFormat="1">
      <c r="A348" s="39"/>
      <c r="B348" s="40"/>
      <c r="C348" s="41"/>
      <c r="D348" s="218" t="s">
        <v>157</v>
      </c>
      <c r="E348" s="41"/>
      <c r="F348" s="219" t="s">
        <v>971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157</v>
      </c>
      <c r="AU348" s="18" t="s">
        <v>82</v>
      </c>
    </row>
    <row r="349" s="2" customFormat="1">
      <c r="A349" s="39"/>
      <c r="B349" s="40"/>
      <c r="C349" s="41"/>
      <c r="D349" s="223" t="s">
        <v>159</v>
      </c>
      <c r="E349" s="41"/>
      <c r="F349" s="224" t="s">
        <v>973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159</v>
      </c>
      <c r="AU349" s="18" t="s">
        <v>82</v>
      </c>
    </row>
    <row r="350" s="13" customFormat="1">
      <c r="A350" s="13"/>
      <c r="B350" s="225"/>
      <c r="C350" s="226"/>
      <c r="D350" s="218" t="s">
        <v>161</v>
      </c>
      <c r="E350" s="226"/>
      <c r="F350" s="228" t="s">
        <v>974</v>
      </c>
      <c r="G350" s="226"/>
      <c r="H350" s="229">
        <v>341.32799999999997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161</v>
      </c>
      <c r="AU350" s="235" t="s">
        <v>82</v>
      </c>
      <c r="AV350" s="13" t="s">
        <v>82</v>
      </c>
      <c r="AW350" s="13" t="s">
        <v>4</v>
      </c>
      <c r="AX350" s="13" t="s">
        <v>80</v>
      </c>
      <c r="AY350" s="235" t="s">
        <v>148</v>
      </c>
    </row>
    <row r="351" s="2" customFormat="1" ht="37.8" customHeight="1">
      <c r="A351" s="39"/>
      <c r="B351" s="40"/>
      <c r="C351" s="205" t="s">
        <v>610</v>
      </c>
      <c r="D351" s="205" t="s">
        <v>150</v>
      </c>
      <c r="E351" s="206" t="s">
        <v>975</v>
      </c>
      <c r="F351" s="207" t="s">
        <v>976</v>
      </c>
      <c r="G351" s="208" t="s">
        <v>220</v>
      </c>
      <c r="H351" s="209">
        <v>422</v>
      </c>
      <c r="I351" s="210"/>
      <c r="J351" s="211">
        <f>ROUND(I351*H351,2)</f>
        <v>0</v>
      </c>
      <c r="K351" s="207" t="s">
        <v>662</v>
      </c>
      <c r="L351" s="45"/>
      <c r="M351" s="212" t="s">
        <v>19</v>
      </c>
      <c r="N351" s="213" t="s">
        <v>43</v>
      </c>
      <c r="O351" s="85"/>
      <c r="P351" s="214">
        <f>O351*H351</f>
        <v>0</v>
      </c>
      <c r="Q351" s="214">
        <v>0.00059999999999999995</v>
      </c>
      <c r="R351" s="214">
        <f>Q351*H351</f>
        <v>0.25319999999999998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261</v>
      </c>
      <c r="AT351" s="216" t="s">
        <v>150</v>
      </c>
      <c r="AU351" s="216" t="s">
        <v>82</v>
      </c>
      <c r="AY351" s="18" t="s">
        <v>148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80</v>
      </c>
      <c r="BK351" s="217">
        <f>ROUND(I351*H351,2)</f>
        <v>0</v>
      </c>
      <c r="BL351" s="18" t="s">
        <v>261</v>
      </c>
      <c r="BM351" s="216" t="s">
        <v>977</v>
      </c>
    </row>
    <row r="352" s="2" customFormat="1">
      <c r="A352" s="39"/>
      <c r="B352" s="40"/>
      <c r="C352" s="41"/>
      <c r="D352" s="218" t="s">
        <v>157</v>
      </c>
      <c r="E352" s="41"/>
      <c r="F352" s="219" t="s">
        <v>978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157</v>
      </c>
      <c r="AU352" s="18" t="s">
        <v>82</v>
      </c>
    </row>
    <row r="353" s="2" customFormat="1">
      <c r="A353" s="39"/>
      <c r="B353" s="40"/>
      <c r="C353" s="41"/>
      <c r="D353" s="223" t="s">
        <v>159</v>
      </c>
      <c r="E353" s="41"/>
      <c r="F353" s="224" t="s">
        <v>979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159</v>
      </c>
      <c r="AU353" s="18" t="s">
        <v>82</v>
      </c>
    </row>
    <row r="354" s="2" customFormat="1">
      <c r="A354" s="39"/>
      <c r="B354" s="40"/>
      <c r="C354" s="41"/>
      <c r="D354" s="218" t="s">
        <v>300</v>
      </c>
      <c r="E354" s="41"/>
      <c r="F354" s="247" t="s">
        <v>980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300</v>
      </c>
      <c r="AU354" s="18" t="s">
        <v>82</v>
      </c>
    </row>
    <row r="355" s="13" customFormat="1">
      <c r="A355" s="13"/>
      <c r="B355" s="225"/>
      <c r="C355" s="226"/>
      <c r="D355" s="218" t="s">
        <v>161</v>
      </c>
      <c r="E355" s="227" t="s">
        <v>19</v>
      </c>
      <c r="F355" s="228" t="s">
        <v>981</v>
      </c>
      <c r="G355" s="226"/>
      <c r="H355" s="229">
        <v>422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161</v>
      </c>
      <c r="AU355" s="235" t="s">
        <v>82</v>
      </c>
      <c r="AV355" s="13" t="s">
        <v>82</v>
      </c>
      <c r="AW355" s="13" t="s">
        <v>33</v>
      </c>
      <c r="AX355" s="13" t="s">
        <v>80</v>
      </c>
      <c r="AY355" s="235" t="s">
        <v>148</v>
      </c>
    </row>
    <row r="356" s="2" customFormat="1" ht="37.8" customHeight="1">
      <c r="A356" s="39"/>
      <c r="B356" s="40"/>
      <c r="C356" s="205" t="s">
        <v>616</v>
      </c>
      <c r="D356" s="205" t="s">
        <v>150</v>
      </c>
      <c r="E356" s="206" t="s">
        <v>982</v>
      </c>
      <c r="F356" s="207" t="s">
        <v>983</v>
      </c>
      <c r="G356" s="208" t="s">
        <v>220</v>
      </c>
      <c r="H356" s="209">
        <v>177</v>
      </c>
      <c r="I356" s="210"/>
      <c r="J356" s="211">
        <f>ROUND(I356*H356,2)</f>
        <v>0</v>
      </c>
      <c r="K356" s="207" t="s">
        <v>662</v>
      </c>
      <c r="L356" s="45"/>
      <c r="M356" s="212" t="s">
        <v>19</v>
      </c>
      <c r="N356" s="213" t="s">
        <v>43</v>
      </c>
      <c r="O356" s="85"/>
      <c r="P356" s="214">
        <f>O356*H356</f>
        <v>0</v>
      </c>
      <c r="Q356" s="214">
        <v>0.00059999999999999995</v>
      </c>
      <c r="R356" s="214">
        <f>Q356*H356</f>
        <v>0.10619999999999999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261</v>
      </c>
      <c r="AT356" s="216" t="s">
        <v>150</v>
      </c>
      <c r="AU356" s="216" t="s">
        <v>82</v>
      </c>
      <c r="AY356" s="18" t="s">
        <v>148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80</v>
      </c>
      <c r="BK356" s="217">
        <f>ROUND(I356*H356,2)</f>
        <v>0</v>
      </c>
      <c r="BL356" s="18" t="s">
        <v>261</v>
      </c>
      <c r="BM356" s="216" t="s">
        <v>984</v>
      </c>
    </row>
    <row r="357" s="2" customFormat="1">
      <c r="A357" s="39"/>
      <c r="B357" s="40"/>
      <c r="C357" s="41"/>
      <c r="D357" s="218" t="s">
        <v>157</v>
      </c>
      <c r="E357" s="41"/>
      <c r="F357" s="219" t="s">
        <v>985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157</v>
      </c>
      <c r="AU357" s="18" t="s">
        <v>82</v>
      </c>
    </row>
    <row r="358" s="2" customFormat="1">
      <c r="A358" s="39"/>
      <c r="B358" s="40"/>
      <c r="C358" s="41"/>
      <c r="D358" s="223" t="s">
        <v>159</v>
      </c>
      <c r="E358" s="41"/>
      <c r="F358" s="224" t="s">
        <v>986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159</v>
      </c>
      <c r="AU358" s="18" t="s">
        <v>82</v>
      </c>
    </row>
    <row r="359" s="2" customFormat="1">
      <c r="A359" s="39"/>
      <c r="B359" s="40"/>
      <c r="C359" s="41"/>
      <c r="D359" s="218" t="s">
        <v>300</v>
      </c>
      <c r="E359" s="41"/>
      <c r="F359" s="247" t="s">
        <v>987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300</v>
      </c>
      <c r="AU359" s="18" t="s">
        <v>82</v>
      </c>
    </row>
    <row r="360" s="13" customFormat="1">
      <c r="A360" s="13"/>
      <c r="B360" s="225"/>
      <c r="C360" s="226"/>
      <c r="D360" s="218" t="s">
        <v>161</v>
      </c>
      <c r="E360" s="227" t="s">
        <v>19</v>
      </c>
      <c r="F360" s="228" t="s">
        <v>988</v>
      </c>
      <c r="G360" s="226"/>
      <c r="H360" s="229">
        <v>177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161</v>
      </c>
      <c r="AU360" s="235" t="s">
        <v>82</v>
      </c>
      <c r="AV360" s="13" t="s">
        <v>82</v>
      </c>
      <c r="AW360" s="13" t="s">
        <v>33</v>
      </c>
      <c r="AX360" s="13" t="s">
        <v>80</v>
      </c>
      <c r="AY360" s="235" t="s">
        <v>148</v>
      </c>
    </row>
    <row r="361" s="2" customFormat="1" ht="37.8" customHeight="1">
      <c r="A361" s="39"/>
      <c r="B361" s="40"/>
      <c r="C361" s="205" t="s">
        <v>622</v>
      </c>
      <c r="D361" s="205" t="s">
        <v>150</v>
      </c>
      <c r="E361" s="206" t="s">
        <v>989</v>
      </c>
      <c r="F361" s="207" t="s">
        <v>990</v>
      </c>
      <c r="G361" s="208" t="s">
        <v>220</v>
      </c>
      <c r="H361" s="209">
        <v>50</v>
      </c>
      <c r="I361" s="210"/>
      <c r="J361" s="211">
        <f>ROUND(I361*H361,2)</f>
        <v>0</v>
      </c>
      <c r="K361" s="207" t="s">
        <v>662</v>
      </c>
      <c r="L361" s="45"/>
      <c r="M361" s="212" t="s">
        <v>19</v>
      </c>
      <c r="N361" s="213" t="s">
        <v>43</v>
      </c>
      <c r="O361" s="85"/>
      <c r="P361" s="214">
        <f>O361*H361</f>
        <v>0</v>
      </c>
      <c r="Q361" s="214">
        <v>0.00042999999999999999</v>
      </c>
      <c r="R361" s="214">
        <f>Q361*H361</f>
        <v>0.021499999999999998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261</v>
      </c>
      <c r="AT361" s="216" t="s">
        <v>150</v>
      </c>
      <c r="AU361" s="216" t="s">
        <v>82</v>
      </c>
      <c r="AY361" s="18" t="s">
        <v>148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80</v>
      </c>
      <c r="BK361" s="217">
        <f>ROUND(I361*H361,2)</f>
        <v>0</v>
      </c>
      <c r="BL361" s="18" t="s">
        <v>261</v>
      </c>
      <c r="BM361" s="216" t="s">
        <v>991</v>
      </c>
    </row>
    <row r="362" s="2" customFormat="1">
      <c r="A362" s="39"/>
      <c r="B362" s="40"/>
      <c r="C362" s="41"/>
      <c r="D362" s="218" t="s">
        <v>157</v>
      </c>
      <c r="E362" s="41"/>
      <c r="F362" s="219" t="s">
        <v>992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157</v>
      </c>
      <c r="AU362" s="18" t="s">
        <v>82</v>
      </c>
    </row>
    <row r="363" s="2" customFormat="1">
      <c r="A363" s="39"/>
      <c r="B363" s="40"/>
      <c r="C363" s="41"/>
      <c r="D363" s="223" t="s">
        <v>159</v>
      </c>
      <c r="E363" s="41"/>
      <c r="F363" s="224" t="s">
        <v>993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159</v>
      </c>
      <c r="AU363" s="18" t="s">
        <v>82</v>
      </c>
    </row>
    <row r="364" s="2" customFormat="1">
      <c r="A364" s="39"/>
      <c r="B364" s="40"/>
      <c r="C364" s="41"/>
      <c r="D364" s="218" t="s">
        <v>300</v>
      </c>
      <c r="E364" s="41"/>
      <c r="F364" s="247" t="s">
        <v>994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300</v>
      </c>
      <c r="AU364" s="18" t="s">
        <v>82</v>
      </c>
    </row>
    <row r="365" s="2" customFormat="1" ht="37.8" customHeight="1">
      <c r="A365" s="39"/>
      <c r="B365" s="40"/>
      <c r="C365" s="205" t="s">
        <v>634</v>
      </c>
      <c r="D365" s="205" t="s">
        <v>150</v>
      </c>
      <c r="E365" s="206" t="s">
        <v>995</v>
      </c>
      <c r="F365" s="207" t="s">
        <v>996</v>
      </c>
      <c r="G365" s="208" t="s">
        <v>220</v>
      </c>
      <c r="H365" s="209">
        <v>15</v>
      </c>
      <c r="I365" s="210"/>
      <c r="J365" s="211">
        <f>ROUND(I365*H365,2)</f>
        <v>0</v>
      </c>
      <c r="K365" s="207" t="s">
        <v>662</v>
      </c>
      <c r="L365" s="45"/>
      <c r="M365" s="212" t="s">
        <v>19</v>
      </c>
      <c r="N365" s="213" t="s">
        <v>43</v>
      </c>
      <c r="O365" s="85"/>
      <c r="P365" s="214">
        <f>O365*H365</f>
        <v>0</v>
      </c>
      <c r="Q365" s="214">
        <v>0.0015</v>
      </c>
      <c r="R365" s="214">
        <f>Q365*H365</f>
        <v>0.022499999999999999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261</v>
      </c>
      <c r="AT365" s="216" t="s">
        <v>150</v>
      </c>
      <c r="AU365" s="216" t="s">
        <v>82</v>
      </c>
      <c r="AY365" s="18" t="s">
        <v>148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80</v>
      </c>
      <c r="BK365" s="217">
        <f>ROUND(I365*H365,2)</f>
        <v>0</v>
      </c>
      <c r="BL365" s="18" t="s">
        <v>261</v>
      </c>
      <c r="BM365" s="216" t="s">
        <v>997</v>
      </c>
    </row>
    <row r="366" s="2" customFormat="1">
      <c r="A366" s="39"/>
      <c r="B366" s="40"/>
      <c r="C366" s="41"/>
      <c r="D366" s="218" t="s">
        <v>157</v>
      </c>
      <c r="E366" s="41"/>
      <c r="F366" s="219" t="s">
        <v>998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157</v>
      </c>
      <c r="AU366" s="18" t="s">
        <v>82</v>
      </c>
    </row>
    <row r="367" s="2" customFormat="1">
      <c r="A367" s="39"/>
      <c r="B367" s="40"/>
      <c r="C367" s="41"/>
      <c r="D367" s="223" t="s">
        <v>159</v>
      </c>
      <c r="E367" s="41"/>
      <c r="F367" s="224" t="s">
        <v>999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159</v>
      </c>
      <c r="AU367" s="18" t="s">
        <v>82</v>
      </c>
    </row>
    <row r="368" s="2" customFormat="1">
      <c r="A368" s="39"/>
      <c r="B368" s="40"/>
      <c r="C368" s="41"/>
      <c r="D368" s="218" t="s">
        <v>300</v>
      </c>
      <c r="E368" s="41"/>
      <c r="F368" s="247" t="s">
        <v>1000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300</v>
      </c>
      <c r="AU368" s="18" t="s">
        <v>82</v>
      </c>
    </row>
    <row r="369" s="2" customFormat="1" ht="33" customHeight="1">
      <c r="A369" s="39"/>
      <c r="B369" s="40"/>
      <c r="C369" s="205" t="s">
        <v>643</v>
      </c>
      <c r="D369" s="205" t="s">
        <v>150</v>
      </c>
      <c r="E369" s="206" t="s">
        <v>1001</v>
      </c>
      <c r="F369" s="207" t="s">
        <v>1002</v>
      </c>
      <c r="G369" s="208" t="s">
        <v>220</v>
      </c>
      <c r="H369" s="209">
        <v>80</v>
      </c>
      <c r="I369" s="210"/>
      <c r="J369" s="211">
        <f>ROUND(I369*H369,2)</f>
        <v>0</v>
      </c>
      <c r="K369" s="207" t="s">
        <v>662</v>
      </c>
      <c r="L369" s="45"/>
      <c r="M369" s="212" t="s">
        <v>19</v>
      </c>
      <c r="N369" s="213" t="s">
        <v>43</v>
      </c>
      <c r="O369" s="85"/>
      <c r="P369" s="214">
        <f>O369*H369</f>
        <v>0</v>
      </c>
      <c r="Q369" s="214">
        <v>0.0015</v>
      </c>
      <c r="R369" s="214">
        <f>Q369*H369</f>
        <v>0.12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261</v>
      </c>
      <c r="AT369" s="216" t="s">
        <v>150</v>
      </c>
      <c r="AU369" s="216" t="s">
        <v>82</v>
      </c>
      <c r="AY369" s="18" t="s">
        <v>148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80</v>
      </c>
      <c r="BK369" s="217">
        <f>ROUND(I369*H369,2)</f>
        <v>0</v>
      </c>
      <c r="BL369" s="18" t="s">
        <v>261</v>
      </c>
      <c r="BM369" s="216" t="s">
        <v>1003</v>
      </c>
    </row>
    <row r="370" s="2" customFormat="1">
      <c r="A370" s="39"/>
      <c r="B370" s="40"/>
      <c r="C370" s="41"/>
      <c r="D370" s="218" t="s">
        <v>157</v>
      </c>
      <c r="E370" s="41"/>
      <c r="F370" s="219" t="s">
        <v>1004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157</v>
      </c>
      <c r="AU370" s="18" t="s">
        <v>82</v>
      </c>
    </row>
    <row r="371" s="2" customFormat="1">
      <c r="A371" s="39"/>
      <c r="B371" s="40"/>
      <c r="C371" s="41"/>
      <c r="D371" s="223" t="s">
        <v>159</v>
      </c>
      <c r="E371" s="41"/>
      <c r="F371" s="224" t="s">
        <v>1005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159</v>
      </c>
      <c r="AU371" s="18" t="s">
        <v>82</v>
      </c>
    </row>
    <row r="372" s="2" customFormat="1">
      <c r="A372" s="39"/>
      <c r="B372" s="40"/>
      <c r="C372" s="41"/>
      <c r="D372" s="218" t="s">
        <v>300</v>
      </c>
      <c r="E372" s="41"/>
      <c r="F372" s="247" t="s">
        <v>1006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300</v>
      </c>
      <c r="AU372" s="18" t="s">
        <v>82</v>
      </c>
    </row>
    <row r="373" s="13" customFormat="1">
      <c r="A373" s="13"/>
      <c r="B373" s="225"/>
      <c r="C373" s="226"/>
      <c r="D373" s="218" t="s">
        <v>161</v>
      </c>
      <c r="E373" s="227" t="s">
        <v>19</v>
      </c>
      <c r="F373" s="228" t="s">
        <v>1007</v>
      </c>
      <c r="G373" s="226"/>
      <c r="H373" s="229">
        <v>80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161</v>
      </c>
      <c r="AU373" s="235" t="s">
        <v>82</v>
      </c>
      <c r="AV373" s="13" t="s">
        <v>82</v>
      </c>
      <c r="AW373" s="13" t="s">
        <v>33</v>
      </c>
      <c r="AX373" s="13" t="s">
        <v>80</v>
      </c>
      <c r="AY373" s="235" t="s">
        <v>148</v>
      </c>
    </row>
    <row r="374" s="2" customFormat="1" ht="37.8" customHeight="1">
      <c r="A374" s="39"/>
      <c r="B374" s="40"/>
      <c r="C374" s="205" t="s">
        <v>1008</v>
      </c>
      <c r="D374" s="205" t="s">
        <v>150</v>
      </c>
      <c r="E374" s="206" t="s">
        <v>1009</v>
      </c>
      <c r="F374" s="207" t="s">
        <v>1010</v>
      </c>
      <c r="G374" s="208" t="s">
        <v>220</v>
      </c>
      <c r="H374" s="209">
        <v>43</v>
      </c>
      <c r="I374" s="210"/>
      <c r="J374" s="211">
        <f>ROUND(I374*H374,2)</f>
        <v>0</v>
      </c>
      <c r="K374" s="207" t="s">
        <v>19</v>
      </c>
      <c r="L374" s="45"/>
      <c r="M374" s="212" t="s">
        <v>19</v>
      </c>
      <c r="N374" s="213" t="s">
        <v>43</v>
      </c>
      <c r="O374" s="85"/>
      <c r="P374" s="214">
        <f>O374*H374</f>
        <v>0</v>
      </c>
      <c r="Q374" s="214">
        <v>0.00089999999999999998</v>
      </c>
      <c r="R374" s="214">
        <f>Q374*H374</f>
        <v>0.038699999999999998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261</v>
      </c>
      <c r="AT374" s="216" t="s">
        <v>150</v>
      </c>
      <c r="AU374" s="216" t="s">
        <v>82</v>
      </c>
      <c r="AY374" s="18" t="s">
        <v>148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80</v>
      </c>
      <c r="BK374" s="217">
        <f>ROUND(I374*H374,2)</f>
        <v>0</v>
      </c>
      <c r="BL374" s="18" t="s">
        <v>261</v>
      </c>
      <c r="BM374" s="216" t="s">
        <v>1011</v>
      </c>
    </row>
    <row r="375" s="2" customFormat="1">
      <c r="A375" s="39"/>
      <c r="B375" s="40"/>
      <c r="C375" s="41"/>
      <c r="D375" s="218" t="s">
        <v>157</v>
      </c>
      <c r="E375" s="41"/>
      <c r="F375" s="219" t="s">
        <v>1010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157</v>
      </c>
      <c r="AU375" s="18" t="s">
        <v>82</v>
      </c>
    </row>
    <row r="376" s="2" customFormat="1">
      <c r="A376" s="39"/>
      <c r="B376" s="40"/>
      <c r="C376" s="41"/>
      <c r="D376" s="218" t="s">
        <v>300</v>
      </c>
      <c r="E376" s="41"/>
      <c r="F376" s="247" t="s">
        <v>1012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300</v>
      </c>
      <c r="AU376" s="18" t="s">
        <v>82</v>
      </c>
    </row>
    <row r="377" s="2" customFormat="1" ht="37.8" customHeight="1">
      <c r="A377" s="39"/>
      <c r="B377" s="40"/>
      <c r="C377" s="205" t="s">
        <v>1013</v>
      </c>
      <c r="D377" s="205" t="s">
        <v>150</v>
      </c>
      <c r="E377" s="206" t="s">
        <v>1014</v>
      </c>
      <c r="F377" s="207" t="s">
        <v>1015</v>
      </c>
      <c r="G377" s="208" t="s">
        <v>174</v>
      </c>
      <c r="H377" s="209">
        <v>466.43000000000001</v>
      </c>
      <c r="I377" s="210"/>
      <c r="J377" s="211">
        <f>ROUND(I377*H377,2)</f>
        <v>0</v>
      </c>
      <c r="K377" s="207" t="s">
        <v>662</v>
      </c>
      <c r="L377" s="45"/>
      <c r="M377" s="212" t="s">
        <v>19</v>
      </c>
      <c r="N377" s="213" t="s">
        <v>43</v>
      </c>
      <c r="O377" s="85"/>
      <c r="P377" s="214">
        <f>O377*H377</f>
        <v>0</v>
      </c>
      <c r="Q377" s="214">
        <v>0.00022000000000000001</v>
      </c>
      <c r="R377" s="214">
        <f>Q377*H377</f>
        <v>0.1026146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261</v>
      </c>
      <c r="AT377" s="216" t="s">
        <v>150</v>
      </c>
      <c r="AU377" s="216" t="s">
        <v>82</v>
      </c>
      <c r="AY377" s="18" t="s">
        <v>148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80</v>
      </c>
      <c r="BK377" s="217">
        <f>ROUND(I377*H377,2)</f>
        <v>0</v>
      </c>
      <c r="BL377" s="18" t="s">
        <v>261</v>
      </c>
      <c r="BM377" s="216" t="s">
        <v>1016</v>
      </c>
    </row>
    <row r="378" s="2" customFormat="1">
      <c r="A378" s="39"/>
      <c r="B378" s="40"/>
      <c r="C378" s="41"/>
      <c r="D378" s="218" t="s">
        <v>157</v>
      </c>
      <c r="E378" s="41"/>
      <c r="F378" s="219" t="s">
        <v>1017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157</v>
      </c>
      <c r="AU378" s="18" t="s">
        <v>82</v>
      </c>
    </row>
    <row r="379" s="2" customFormat="1">
      <c r="A379" s="39"/>
      <c r="B379" s="40"/>
      <c r="C379" s="41"/>
      <c r="D379" s="223" t="s">
        <v>159</v>
      </c>
      <c r="E379" s="41"/>
      <c r="F379" s="224" t="s">
        <v>1018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159</v>
      </c>
      <c r="AU379" s="18" t="s">
        <v>82</v>
      </c>
    </row>
    <row r="380" s="13" customFormat="1">
      <c r="A380" s="13"/>
      <c r="B380" s="225"/>
      <c r="C380" s="226"/>
      <c r="D380" s="218" t="s">
        <v>161</v>
      </c>
      <c r="E380" s="227" t="s">
        <v>19</v>
      </c>
      <c r="F380" s="228" t="s">
        <v>1019</v>
      </c>
      <c r="G380" s="226"/>
      <c r="H380" s="229">
        <v>360.63999999999999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161</v>
      </c>
      <c r="AU380" s="235" t="s">
        <v>82</v>
      </c>
      <c r="AV380" s="13" t="s">
        <v>82</v>
      </c>
      <c r="AW380" s="13" t="s">
        <v>33</v>
      </c>
      <c r="AX380" s="13" t="s">
        <v>72</v>
      </c>
      <c r="AY380" s="235" t="s">
        <v>148</v>
      </c>
    </row>
    <row r="381" s="13" customFormat="1">
      <c r="A381" s="13"/>
      <c r="B381" s="225"/>
      <c r="C381" s="226"/>
      <c r="D381" s="218" t="s">
        <v>161</v>
      </c>
      <c r="E381" s="227" t="s">
        <v>19</v>
      </c>
      <c r="F381" s="228" t="s">
        <v>1020</v>
      </c>
      <c r="G381" s="226"/>
      <c r="H381" s="229">
        <v>34.990000000000002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161</v>
      </c>
      <c r="AU381" s="235" t="s">
        <v>82</v>
      </c>
      <c r="AV381" s="13" t="s">
        <v>82</v>
      </c>
      <c r="AW381" s="13" t="s">
        <v>33</v>
      </c>
      <c r="AX381" s="13" t="s">
        <v>72</v>
      </c>
      <c r="AY381" s="235" t="s">
        <v>148</v>
      </c>
    </row>
    <row r="382" s="13" customFormat="1">
      <c r="A382" s="13"/>
      <c r="B382" s="225"/>
      <c r="C382" s="226"/>
      <c r="D382" s="218" t="s">
        <v>161</v>
      </c>
      <c r="E382" s="227" t="s">
        <v>19</v>
      </c>
      <c r="F382" s="228" t="s">
        <v>1021</v>
      </c>
      <c r="G382" s="226"/>
      <c r="H382" s="229">
        <v>70.799999999999997</v>
      </c>
      <c r="I382" s="230"/>
      <c r="J382" s="226"/>
      <c r="K382" s="226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161</v>
      </c>
      <c r="AU382" s="235" t="s">
        <v>82</v>
      </c>
      <c r="AV382" s="13" t="s">
        <v>82</v>
      </c>
      <c r="AW382" s="13" t="s">
        <v>33</v>
      </c>
      <c r="AX382" s="13" t="s">
        <v>72</v>
      </c>
      <c r="AY382" s="235" t="s">
        <v>148</v>
      </c>
    </row>
    <row r="383" s="14" customFormat="1">
      <c r="A383" s="14"/>
      <c r="B383" s="236"/>
      <c r="C383" s="237"/>
      <c r="D383" s="218" t="s">
        <v>161</v>
      </c>
      <c r="E383" s="238" t="s">
        <v>19</v>
      </c>
      <c r="F383" s="239" t="s">
        <v>254</v>
      </c>
      <c r="G383" s="237"/>
      <c r="H383" s="240">
        <v>466.43000000000001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161</v>
      </c>
      <c r="AU383" s="246" t="s">
        <v>82</v>
      </c>
      <c r="AV383" s="14" t="s">
        <v>155</v>
      </c>
      <c r="AW383" s="14" t="s">
        <v>33</v>
      </c>
      <c r="AX383" s="14" t="s">
        <v>80</v>
      </c>
      <c r="AY383" s="246" t="s">
        <v>148</v>
      </c>
    </row>
    <row r="384" s="2" customFormat="1" ht="24.15" customHeight="1">
      <c r="A384" s="39"/>
      <c r="B384" s="40"/>
      <c r="C384" s="262" t="s">
        <v>1022</v>
      </c>
      <c r="D384" s="262" t="s">
        <v>700</v>
      </c>
      <c r="E384" s="263" t="s">
        <v>1023</v>
      </c>
      <c r="F384" s="264" t="s">
        <v>1024</v>
      </c>
      <c r="G384" s="265" t="s">
        <v>174</v>
      </c>
      <c r="H384" s="266">
        <v>825.19299999999998</v>
      </c>
      <c r="I384" s="267"/>
      <c r="J384" s="268">
        <f>ROUND(I384*H384,2)</f>
        <v>0</v>
      </c>
      <c r="K384" s="264" t="s">
        <v>662</v>
      </c>
      <c r="L384" s="269"/>
      <c r="M384" s="270" t="s">
        <v>19</v>
      </c>
      <c r="N384" s="271" t="s">
        <v>43</v>
      </c>
      <c r="O384" s="85"/>
      <c r="P384" s="214">
        <f>O384*H384</f>
        <v>0</v>
      </c>
      <c r="Q384" s="214">
        <v>0.0019</v>
      </c>
      <c r="R384" s="214">
        <f>Q384*H384</f>
        <v>1.5678667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383</v>
      </c>
      <c r="AT384" s="216" t="s">
        <v>700</v>
      </c>
      <c r="AU384" s="216" t="s">
        <v>82</v>
      </c>
      <c r="AY384" s="18" t="s">
        <v>148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80</v>
      </c>
      <c r="BK384" s="217">
        <f>ROUND(I384*H384,2)</f>
        <v>0</v>
      </c>
      <c r="BL384" s="18" t="s">
        <v>261</v>
      </c>
      <c r="BM384" s="216" t="s">
        <v>1025</v>
      </c>
    </row>
    <row r="385" s="2" customFormat="1">
      <c r="A385" s="39"/>
      <c r="B385" s="40"/>
      <c r="C385" s="41"/>
      <c r="D385" s="218" t="s">
        <v>157</v>
      </c>
      <c r="E385" s="41"/>
      <c r="F385" s="219" t="s">
        <v>1024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157</v>
      </c>
      <c r="AU385" s="18" t="s">
        <v>82</v>
      </c>
    </row>
    <row r="386" s="2" customFormat="1">
      <c r="A386" s="39"/>
      <c r="B386" s="40"/>
      <c r="C386" s="41"/>
      <c r="D386" s="223" t="s">
        <v>159</v>
      </c>
      <c r="E386" s="41"/>
      <c r="F386" s="224" t="s">
        <v>1026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159</v>
      </c>
      <c r="AU386" s="18" t="s">
        <v>82</v>
      </c>
    </row>
    <row r="387" s="13" customFormat="1">
      <c r="A387" s="13"/>
      <c r="B387" s="225"/>
      <c r="C387" s="226"/>
      <c r="D387" s="218" t="s">
        <v>161</v>
      </c>
      <c r="E387" s="227" t="s">
        <v>19</v>
      </c>
      <c r="F387" s="228" t="s">
        <v>1027</v>
      </c>
      <c r="G387" s="226"/>
      <c r="H387" s="229">
        <v>432.92599999999999</v>
      </c>
      <c r="I387" s="230"/>
      <c r="J387" s="226"/>
      <c r="K387" s="226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161</v>
      </c>
      <c r="AU387" s="235" t="s">
        <v>82</v>
      </c>
      <c r="AV387" s="13" t="s">
        <v>82</v>
      </c>
      <c r="AW387" s="13" t="s">
        <v>33</v>
      </c>
      <c r="AX387" s="13" t="s">
        <v>72</v>
      </c>
      <c r="AY387" s="235" t="s">
        <v>148</v>
      </c>
    </row>
    <row r="388" s="13" customFormat="1">
      <c r="A388" s="13"/>
      <c r="B388" s="225"/>
      <c r="C388" s="226"/>
      <c r="D388" s="218" t="s">
        <v>161</v>
      </c>
      <c r="E388" s="227" t="s">
        <v>19</v>
      </c>
      <c r="F388" s="228" t="s">
        <v>1028</v>
      </c>
      <c r="G388" s="226"/>
      <c r="H388" s="229">
        <v>14.5</v>
      </c>
      <c r="I388" s="230"/>
      <c r="J388" s="226"/>
      <c r="K388" s="226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161</v>
      </c>
      <c r="AU388" s="235" t="s">
        <v>82</v>
      </c>
      <c r="AV388" s="13" t="s">
        <v>82</v>
      </c>
      <c r="AW388" s="13" t="s">
        <v>33</v>
      </c>
      <c r="AX388" s="13" t="s">
        <v>72</v>
      </c>
      <c r="AY388" s="235" t="s">
        <v>148</v>
      </c>
    </row>
    <row r="389" s="13" customFormat="1">
      <c r="A389" s="13"/>
      <c r="B389" s="225"/>
      <c r="C389" s="226"/>
      <c r="D389" s="218" t="s">
        <v>161</v>
      </c>
      <c r="E389" s="227" t="s">
        <v>19</v>
      </c>
      <c r="F389" s="228" t="s">
        <v>957</v>
      </c>
      <c r="G389" s="226"/>
      <c r="H389" s="229">
        <v>154.80000000000001</v>
      </c>
      <c r="I389" s="230"/>
      <c r="J389" s="226"/>
      <c r="K389" s="226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161</v>
      </c>
      <c r="AU389" s="235" t="s">
        <v>82</v>
      </c>
      <c r="AV389" s="13" t="s">
        <v>82</v>
      </c>
      <c r="AW389" s="13" t="s">
        <v>33</v>
      </c>
      <c r="AX389" s="13" t="s">
        <v>72</v>
      </c>
      <c r="AY389" s="235" t="s">
        <v>148</v>
      </c>
    </row>
    <row r="390" s="13" customFormat="1">
      <c r="A390" s="13"/>
      <c r="B390" s="225"/>
      <c r="C390" s="226"/>
      <c r="D390" s="218" t="s">
        <v>161</v>
      </c>
      <c r="E390" s="227" t="s">
        <v>19</v>
      </c>
      <c r="F390" s="228" t="s">
        <v>1029</v>
      </c>
      <c r="G390" s="226"/>
      <c r="H390" s="229">
        <v>34.990000000000002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161</v>
      </c>
      <c r="AU390" s="235" t="s">
        <v>82</v>
      </c>
      <c r="AV390" s="13" t="s">
        <v>82</v>
      </c>
      <c r="AW390" s="13" t="s">
        <v>33</v>
      </c>
      <c r="AX390" s="13" t="s">
        <v>72</v>
      </c>
      <c r="AY390" s="235" t="s">
        <v>148</v>
      </c>
    </row>
    <row r="391" s="13" customFormat="1">
      <c r="A391" s="13"/>
      <c r="B391" s="225"/>
      <c r="C391" s="226"/>
      <c r="D391" s="218" t="s">
        <v>161</v>
      </c>
      <c r="E391" s="227" t="s">
        <v>19</v>
      </c>
      <c r="F391" s="228" t="s">
        <v>1030</v>
      </c>
      <c r="G391" s="226"/>
      <c r="H391" s="229">
        <v>70.799999999999997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161</v>
      </c>
      <c r="AU391" s="235" t="s">
        <v>82</v>
      </c>
      <c r="AV391" s="13" t="s">
        <v>82</v>
      </c>
      <c r="AW391" s="13" t="s">
        <v>33</v>
      </c>
      <c r="AX391" s="13" t="s">
        <v>72</v>
      </c>
      <c r="AY391" s="235" t="s">
        <v>148</v>
      </c>
    </row>
    <row r="392" s="14" customFormat="1">
      <c r="A392" s="14"/>
      <c r="B392" s="236"/>
      <c r="C392" s="237"/>
      <c r="D392" s="218" t="s">
        <v>161</v>
      </c>
      <c r="E392" s="238" t="s">
        <v>19</v>
      </c>
      <c r="F392" s="239" t="s">
        <v>254</v>
      </c>
      <c r="G392" s="237"/>
      <c r="H392" s="240">
        <v>708.01599999999996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161</v>
      </c>
      <c r="AU392" s="246" t="s">
        <v>82</v>
      </c>
      <c r="AV392" s="14" t="s">
        <v>155</v>
      </c>
      <c r="AW392" s="14" t="s">
        <v>33</v>
      </c>
      <c r="AX392" s="14" t="s">
        <v>80</v>
      </c>
      <c r="AY392" s="246" t="s">
        <v>148</v>
      </c>
    </row>
    <row r="393" s="13" customFormat="1">
      <c r="A393" s="13"/>
      <c r="B393" s="225"/>
      <c r="C393" s="226"/>
      <c r="D393" s="218" t="s">
        <v>161</v>
      </c>
      <c r="E393" s="226"/>
      <c r="F393" s="228" t="s">
        <v>1031</v>
      </c>
      <c r="G393" s="226"/>
      <c r="H393" s="229">
        <v>825.19299999999998</v>
      </c>
      <c r="I393" s="230"/>
      <c r="J393" s="226"/>
      <c r="K393" s="226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161</v>
      </c>
      <c r="AU393" s="235" t="s">
        <v>82</v>
      </c>
      <c r="AV393" s="13" t="s">
        <v>82</v>
      </c>
      <c r="AW393" s="13" t="s">
        <v>4</v>
      </c>
      <c r="AX393" s="13" t="s">
        <v>80</v>
      </c>
      <c r="AY393" s="235" t="s">
        <v>148</v>
      </c>
    </row>
    <row r="394" s="2" customFormat="1" ht="24.15" customHeight="1">
      <c r="A394" s="39"/>
      <c r="B394" s="40"/>
      <c r="C394" s="262" t="s">
        <v>1032</v>
      </c>
      <c r="D394" s="262" t="s">
        <v>700</v>
      </c>
      <c r="E394" s="263" t="s">
        <v>1033</v>
      </c>
      <c r="F394" s="264" t="s">
        <v>1034</v>
      </c>
      <c r="G394" s="265" t="s">
        <v>174</v>
      </c>
      <c r="H394" s="266">
        <v>47.25</v>
      </c>
      <c r="I394" s="267"/>
      <c r="J394" s="268">
        <f>ROUND(I394*H394,2)</f>
        <v>0</v>
      </c>
      <c r="K394" s="264" t="s">
        <v>662</v>
      </c>
      <c r="L394" s="269"/>
      <c r="M394" s="270" t="s">
        <v>19</v>
      </c>
      <c r="N394" s="271" t="s">
        <v>43</v>
      </c>
      <c r="O394" s="85"/>
      <c r="P394" s="214">
        <f>O394*H394</f>
        <v>0</v>
      </c>
      <c r="Q394" s="214">
        <v>0.0019</v>
      </c>
      <c r="R394" s="214">
        <f>Q394*H394</f>
        <v>0.089774999999999994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383</v>
      </c>
      <c r="AT394" s="216" t="s">
        <v>700</v>
      </c>
      <c r="AU394" s="216" t="s">
        <v>82</v>
      </c>
      <c r="AY394" s="18" t="s">
        <v>148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80</v>
      </c>
      <c r="BK394" s="217">
        <f>ROUND(I394*H394,2)</f>
        <v>0</v>
      </c>
      <c r="BL394" s="18" t="s">
        <v>261</v>
      </c>
      <c r="BM394" s="216" t="s">
        <v>1035</v>
      </c>
    </row>
    <row r="395" s="2" customFormat="1">
      <c r="A395" s="39"/>
      <c r="B395" s="40"/>
      <c r="C395" s="41"/>
      <c r="D395" s="218" t="s">
        <v>157</v>
      </c>
      <c r="E395" s="41"/>
      <c r="F395" s="219" t="s">
        <v>1034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157</v>
      </c>
      <c r="AU395" s="18" t="s">
        <v>82</v>
      </c>
    </row>
    <row r="396" s="2" customFormat="1">
      <c r="A396" s="39"/>
      <c r="B396" s="40"/>
      <c r="C396" s="41"/>
      <c r="D396" s="223" t="s">
        <v>159</v>
      </c>
      <c r="E396" s="41"/>
      <c r="F396" s="224" t="s">
        <v>1036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159</v>
      </c>
      <c r="AU396" s="18" t="s">
        <v>82</v>
      </c>
    </row>
    <row r="397" s="13" customFormat="1">
      <c r="A397" s="13"/>
      <c r="B397" s="225"/>
      <c r="C397" s="226"/>
      <c r="D397" s="218" t="s">
        <v>161</v>
      </c>
      <c r="E397" s="226"/>
      <c r="F397" s="228" t="s">
        <v>1037</v>
      </c>
      <c r="G397" s="226"/>
      <c r="H397" s="229">
        <v>47.25</v>
      </c>
      <c r="I397" s="230"/>
      <c r="J397" s="226"/>
      <c r="K397" s="226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161</v>
      </c>
      <c r="AU397" s="235" t="s">
        <v>82</v>
      </c>
      <c r="AV397" s="13" t="s">
        <v>82</v>
      </c>
      <c r="AW397" s="13" t="s">
        <v>4</v>
      </c>
      <c r="AX397" s="13" t="s">
        <v>80</v>
      </c>
      <c r="AY397" s="235" t="s">
        <v>148</v>
      </c>
    </row>
    <row r="398" s="2" customFormat="1" ht="37.8" customHeight="1">
      <c r="A398" s="39"/>
      <c r="B398" s="40"/>
      <c r="C398" s="205" t="s">
        <v>1038</v>
      </c>
      <c r="D398" s="205" t="s">
        <v>150</v>
      </c>
      <c r="E398" s="206" t="s">
        <v>1039</v>
      </c>
      <c r="F398" s="207" t="s">
        <v>1040</v>
      </c>
      <c r="G398" s="208" t="s">
        <v>174</v>
      </c>
      <c r="H398" s="209">
        <v>154.80000000000001</v>
      </c>
      <c r="I398" s="210"/>
      <c r="J398" s="211">
        <f>ROUND(I398*H398,2)</f>
        <v>0</v>
      </c>
      <c r="K398" s="207" t="s">
        <v>662</v>
      </c>
      <c r="L398" s="45"/>
      <c r="M398" s="212" t="s">
        <v>19</v>
      </c>
      <c r="N398" s="213" t="s">
        <v>43</v>
      </c>
      <c r="O398" s="85"/>
      <c r="P398" s="214">
        <f>O398*H398</f>
        <v>0</v>
      </c>
      <c r="Q398" s="214">
        <v>0.00025000000000000001</v>
      </c>
      <c r="R398" s="214">
        <f>Q398*H398</f>
        <v>0.038700000000000005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261</v>
      </c>
      <c r="AT398" s="216" t="s">
        <v>150</v>
      </c>
      <c r="AU398" s="216" t="s">
        <v>82</v>
      </c>
      <c r="AY398" s="18" t="s">
        <v>148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80</v>
      </c>
      <c r="BK398" s="217">
        <f>ROUND(I398*H398,2)</f>
        <v>0</v>
      </c>
      <c r="BL398" s="18" t="s">
        <v>261</v>
      </c>
      <c r="BM398" s="216" t="s">
        <v>1041</v>
      </c>
    </row>
    <row r="399" s="2" customFormat="1">
      <c r="A399" s="39"/>
      <c r="B399" s="40"/>
      <c r="C399" s="41"/>
      <c r="D399" s="218" t="s">
        <v>157</v>
      </c>
      <c r="E399" s="41"/>
      <c r="F399" s="219" t="s">
        <v>1042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157</v>
      </c>
      <c r="AU399" s="18" t="s">
        <v>82</v>
      </c>
    </row>
    <row r="400" s="2" customFormat="1">
      <c r="A400" s="39"/>
      <c r="B400" s="40"/>
      <c r="C400" s="41"/>
      <c r="D400" s="223" t="s">
        <v>159</v>
      </c>
      <c r="E400" s="41"/>
      <c r="F400" s="224" t="s">
        <v>1043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159</v>
      </c>
      <c r="AU400" s="18" t="s">
        <v>82</v>
      </c>
    </row>
    <row r="401" s="13" customFormat="1">
      <c r="A401" s="13"/>
      <c r="B401" s="225"/>
      <c r="C401" s="226"/>
      <c r="D401" s="218" t="s">
        <v>161</v>
      </c>
      <c r="E401" s="227" t="s">
        <v>19</v>
      </c>
      <c r="F401" s="228" t="s">
        <v>1044</v>
      </c>
      <c r="G401" s="226"/>
      <c r="H401" s="229">
        <v>154.80000000000001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161</v>
      </c>
      <c r="AU401" s="235" t="s">
        <v>82</v>
      </c>
      <c r="AV401" s="13" t="s">
        <v>82</v>
      </c>
      <c r="AW401" s="13" t="s">
        <v>33</v>
      </c>
      <c r="AX401" s="13" t="s">
        <v>80</v>
      </c>
      <c r="AY401" s="235" t="s">
        <v>148</v>
      </c>
    </row>
    <row r="402" s="2" customFormat="1" ht="24.15" customHeight="1">
      <c r="A402" s="39"/>
      <c r="B402" s="40"/>
      <c r="C402" s="205" t="s">
        <v>1045</v>
      </c>
      <c r="D402" s="205" t="s">
        <v>150</v>
      </c>
      <c r="E402" s="206" t="s">
        <v>1046</v>
      </c>
      <c r="F402" s="207" t="s">
        <v>1047</v>
      </c>
      <c r="G402" s="208" t="s">
        <v>174</v>
      </c>
      <c r="H402" s="209">
        <v>466.43000000000001</v>
      </c>
      <c r="I402" s="210"/>
      <c r="J402" s="211">
        <f>ROUND(I402*H402,2)</f>
        <v>0</v>
      </c>
      <c r="K402" s="207" t="s">
        <v>662</v>
      </c>
      <c r="L402" s="45"/>
      <c r="M402" s="212" t="s">
        <v>19</v>
      </c>
      <c r="N402" s="213" t="s">
        <v>43</v>
      </c>
      <c r="O402" s="85"/>
      <c r="P402" s="214">
        <f>O402*H402</f>
        <v>0</v>
      </c>
      <c r="Q402" s="214">
        <v>0</v>
      </c>
      <c r="R402" s="214">
        <f>Q402*H402</f>
        <v>0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261</v>
      </c>
      <c r="AT402" s="216" t="s">
        <v>150</v>
      </c>
      <c r="AU402" s="216" t="s">
        <v>82</v>
      </c>
      <c r="AY402" s="18" t="s">
        <v>148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80</v>
      </c>
      <c r="BK402" s="217">
        <f>ROUND(I402*H402,2)</f>
        <v>0</v>
      </c>
      <c r="BL402" s="18" t="s">
        <v>261</v>
      </c>
      <c r="BM402" s="216" t="s">
        <v>1048</v>
      </c>
    </row>
    <row r="403" s="2" customFormat="1">
      <c r="A403" s="39"/>
      <c r="B403" s="40"/>
      <c r="C403" s="41"/>
      <c r="D403" s="218" t="s">
        <v>157</v>
      </c>
      <c r="E403" s="41"/>
      <c r="F403" s="219" t="s">
        <v>1049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157</v>
      </c>
      <c r="AU403" s="18" t="s">
        <v>82</v>
      </c>
    </row>
    <row r="404" s="2" customFormat="1">
      <c r="A404" s="39"/>
      <c r="B404" s="40"/>
      <c r="C404" s="41"/>
      <c r="D404" s="223" t="s">
        <v>159</v>
      </c>
      <c r="E404" s="41"/>
      <c r="F404" s="224" t="s">
        <v>1050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159</v>
      </c>
      <c r="AU404" s="18" t="s">
        <v>82</v>
      </c>
    </row>
    <row r="405" s="13" customFormat="1">
      <c r="A405" s="13"/>
      <c r="B405" s="225"/>
      <c r="C405" s="226"/>
      <c r="D405" s="218" t="s">
        <v>161</v>
      </c>
      <c r="E405" s="227" t="s">
        <v>19</v>
      </c>
      <c r="F405" s="228" t="s">
        <v>1051</v>
      </c>
      <c r="G405" s="226"/>
      <c r="H405" s="229">
        <v>360.63999999999999</v>
      </c>
      <c r="I405" s="230"/>
      <c r="J405" s="226"/>
      <c r="K405" s="226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161</v>
      </c>
      <c r="AU405" s="235" t="s">
        <v>82</v>
      </c>
      <c r="AV405" s="13" t="s">
        <v>82</v>
      </c>
      <c r="AW405" s="13" t="s">
        <v>33</v>
      </c>
      <c r="AX405" s="13" t="s">
        <v>72</v>
      </c>
      <c r="AY405" s="235" t="s">
        <v>148</v>
      </c>
    </row>
    <row r="406" s="13" customFormat="1">
      <c r="A406" s="13"/>
      <c r="B406" s="225"/>
      <c r="C406" s="226"/>
      <c r="D406" s="218" t="s">
        <v>161</v>
      </c>
      <c r="E406" s="227" t="s">
        <v>19</v>
      </c>
      <c r="F406" s="228" t="s">
        <v>1052</v>
      </c>
      <c r="G406" s="226"/>
      <c r="H406" s="229">
        <v>34.990000000000002</v>
      </c>
      <c r="I406" s="230"/>
      <c r="J406" s="226"/>
      <c r="K406" s="226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161</v>
      </c>
      <c r="AU406" s="235" t="s">
        <v>82</v>
      </c>
      <c r="AV406" s="13" t="s">
        <v>82</v>
      </c>
      <c r="AW406" s="13" t="s">
        <v>33</v>
      </c>
      <c r="AX406" s="13" t="s">
        <v>72</v>
      </c>
      <c r="AY406" s="235" t="s">
        <v>148</v>
      </c>
    </row>
    <row r="407" s="13" customFormat="1">
      <c r="A407" s="13"/>
      <c r="B407" s="225"/>
      <c r="C407" s="226"/>
      <c r="D407" s="218" t="s">
        <v>161</v>
      </c>
      <c r="E407" s="227" t="s">
        <v>19</v>
      </c>
      <c r="F407" s="228" t="s">
        <v>1030</v>
      </c>
      <c r="G407" s="226"/>
      <c r="H407" s="229">
        <v>70.799999999999997</v>
      </c>
      <c r="I407" s="230"/>
      <c r="J407" s="226"/>
      <c r="K407" s="226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161</v>
      </c>
      <c r="AU407" s="235" t="s">
        <v>82</v>
      </c>
      <c r="AV407" s="13" t="s">
        <v>82</v>
      </c>
      <c r="AW407" s="13" t="s">
        <v>33</v>
      </c>
      <c r="AX407" s="13" t="s">
        <v>72</v>
      </c>
      <c r="AY407" s="235" t="s">
        <v>148</v>
      </c>
    </row>
    <row r="408" s="14" customFormat="1">
      <c r="A408" s="14"/>
      <c r="B408" s="236"/>
      <c r="C408" s="237"/>
      <c r="D408" s="218" t="s">
        <v>161</v>
      </c>
      <c r="E408" s="238" t="s">
        <v>19</v>
      </c>
      <c r="F408" s="239" t="s">
        <v>254</v>
      </c>
      <c r="G408" s="237"/>
      <c r="H408" s="240">
        <v>466.43000000000001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161</v>
      </c>
      <c r="AU408" s="246" t="s">
        <v>82</v>
      </c>
      <c r="AV408" s="14" t="s">
        <v>155</v>
      </c>
      <c r="AW408" s="14" t="s">
        <v>33</v>
      </c>
      <c r="AX408" s="14" t="s">
        <v>80</v>
      </c>
      <c r="AY408" s="246" t="s">
        <v>148</v>
      </c>
    </row>
    <row r="409" s="2" customFormat="1" ht="24.15" customHeight="1">
      <c r="A409" s="39"/>
      <c r="B409" s="40"/>
      <c r="C409" s="262" t="s">
        <v>1053</v>
      </c>
      <c r="D409" s="262" t="s">
        <v>700</v>
      </c>
      <c r="E409" s="263" t="s">
        <v>1054</v>
      </c>
      <c r="F409" s="264" t="s">
        <v>1055</v>
      </c>
      <c r="G409" s="265" t="s">
        <v>174</v>
      </c>
      <c r="H409" s="266">
        <v>536.39499999999998</v>
      </c>
      <c r="I409" s="267"/>
      <c r="J409" s="268">
        <f>ROUND(I409*H409,2)</f>
        <v>0</v>
      </c>
      <c r="K409" s="264" t="s">
        <v>662</v>
      </c>
      <c r="L409" s="269"/>
      <c r="M409" s="270" t="s">
        <v>19</v>
      </c>
      <c r="N409" s="271" t="s">
        <v>43</v>
      </c>
      <c r="O409" s="85"/>
      <c r="P409" s="214">
        <f>O409*H409</f>
        <v>0</v>
      </c>
      <c r="Q409" s="214">
        <v>0.00029999999999999997</v>
      </c>
      <c r="R409" s="214">
        <f>Q409*H409</f>
        <v>0.16091849999999999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383</v>
      </c>
      <c r="AT409" s="216" t="s">
        <v>700</v>
      </c>
      <c r="AU409" s="216" t="s">
        <v>82</v>
      </c>
      <c r="AY409" s="18" t="s">
        <v>148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80</v>
      </c>
      <c r="BK409" s="217">
        <f>ROUND(I409*H409,2)</f>
        <v>0</v>
      </c>
      <c r="BL409" s="18" t="s">
        <v>261</v>
      </c>
      <c r="BM409" s="216" t="s">
        <v>1056</v>
      </c>
    </row>
    <row r="410" s="2" customFormat="1">
      <c r="A410" s="39"/>
      <c r="B410" s="40"/>
      <c r="C410" s="41"/>
      <c r="D410" s="218" t="s">
        <v>157</v>
      </c>
      <c r="E410" s="41"/>
      <c r="F410" s="219" t="s">
        <v>1055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157</v>
      </c>
      <c r="AU410" s="18" t="s">
        <v>82</v>
      </c>
    </row>
    <row r="411" s="2" customFormat="1">
      <c r="A411" s="39"/>
      <c r="B411" s="40"/>
      <c r="C411" s="41"/>
      <c r="D411" s="223" t="s">
        <v>159</v>
      </c>
      <c r="E411" s="41"/>
      <c r="F411" s="224" t="s">
        <v>1057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159</v>
      </c>
      <c r="AU411" s="18" t="s">
        <v>82</v>
      </c>
    </row>
    <row r="412" s="13" customFormat="1">
      <c r="A412" s="13"/>
      <c r="B412" s="225"/>
      <c r="C412" s="226"/>
      <c r="D412" s="218" t="s">
        <v>161</v>
      </c>
      <c r="E412" s="226"/>
      <c r="F412" s="228" t="s">
        <v>1058</v>
      </c>
      <c r="G412" s="226"/>
      <c r="H412" s="229">
        <v>536.39499999999998</v>
      </c>
      <c r="I412" s="230"/>
      <c r="J412" s="226"/>
      <c r="K412" s="226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161</v>
      </c>
      <c r="AU412" s="235" t="s">
        <v>82</v>
      </c>
      <c r="AV412" s="13" t="s">
        <v>82</v>
      </c>
      <c r="AW412" s="13" t="s">
        <v>4</v>
      </c>
      <c r="AX412" s="13" t="s">
        <v>80</v>
      </c>
      <c r="AY412" s="235" t="s">
        <v>148</v>
      </c>
    </row>
    <row r="413" s="2" customFormat="1" ht="24.15" customHeight="1">
      <c r="A413" s="39"/>
      <c r="B413" s="40"/>
      <c r="C413" s="205" t="s">
        <v>1059</v>
      </c>
      <c r="D413" s="205" t="s">
        <v>150</v>
      </c>
      <c r="E413" s="206" t="s">
        <v>1060</v>
      </c>
      <c r="F413" s="207" t="s">
        <v>1061</v>
      </c>
      <c r="G413" s="208" t="s">
        <v>174</v>
      </c>
      <c r="H413" s="209">
        <v>108.145</v>
      </c>
      <c r="I413" s="210"/>
      <c r="J413" s="211">
        <f>ROUND(I413*H413,2)</f>
        <v>0</v>
      </c>
      <c r="K413" s="207" t="s">
        <v>662</v>
      </c>
      <c r="L413" s="45"/>
      <c r="M413" s="212" t="s">
        <v>19</v>
      </c>
      <c r="N413" s="213" t="s">
        <v>43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261</v>
      </c>
      <c r="AT413" s="216" t="s">
        <v>150</v>
      </c>
      <c r="AU413" s="216" t="s">
        <v>82</v>
      </c>
      <c r="AY413" s="18" t="s">
        <v>148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80</v>
      </c>
      <c r="BK413" s="217">
        <f>ROUND(I413*H413,2)</f>
        <v>0</v>
      </c>
      <c r="BL413" s="18" t="s">
        <v>261</v>
      </c>
      <c r="BM413" s="216" t="s">
        <v>1062</v>
      </c>
    </row>
    <row r="414" s="2" customFormat="1">
      <c r="A414" s="39"/>
      <c r="B414" s="40"/>
      <c r="C414" s="41"/>
      <c r="D414" s="218" t="s">
        <v>157</v>
      </c>
      <c r="E414" s="41"/>
      <c r="F414" s="219" t="s">
        <v>1063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157</v>
      </c>
      <c r="AU414" s="18" t="s">
        <v>82</v>
      </c>
    </row>
    <row r="415" s="2" customFormat="1">
      <c r="A415" s="39"/>
      <c r="B415" s="40"/>
      <c r="C415" s="41"/>
      <c r="D415" s="223" t="s">
        <v>159</v>
      </c>
      <c r="E415" s="41"/>
      <c r="F415" s="224" t="s">
        <v>1064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159</v>
      </c>
      <c r="AU415" s="18" t="s">
        <v>82</v>
      </c>
    </row>
    <row r="416" s="13" customFormat="1">
      <c r="A416" s="13"/>
      <c r="B416" s="225"/>
      <c r="C416" s="226"/>
      <c r="D416" s="218" t="s">
        <v>161</v>
      </c>
      <c r="E416" s="227" t="s">
        <v>19</v>
      </c>
      <c r="F416" s="228" t="s">
        <v>1065</v>
      </c>
      <c r="G416" s="226"/>
      <c r="H416" s="229">
        <v>53.280000000000001</v>
      </c>
      <c r="I416" s="230"/>
      <c r="J416" s="226"/>
      <c r="K416" s="226"/>
      <c r="L416" s="231"/>
      <c r="M416" s="232"/>
      <c r="N416" s="233"/>
      <c r="O416" s="233"/>
      <c r="P416" s="233"/>
      <c r="Q416" s="233"/>
      <c r="R416" s="233"/>
      <c r="S416" s="233"/>
      <c r="T416" s="23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5" t="s">
        <v>161</v>
      </c>
      <c r="AU416" s="235" t="s">
        <v>82</v>
      </c>
      <c r="AV416" s="13" t="s">
        <v>82</v>
      </c>
      <c r="AW416" s="13" t="s">
        <v>33</v>
      </c>
      <c r="AX416" s="13" t="s">
        <v>72</v>
      </c>
      <c r="AY416" s="235" t="s">
        <v>148</v>
      </c>
    </row>
    <row r="417" s="13" customFormat="1">
      <c r="A417" s="13"/>
      <c r="B417" s="225"/>
      <c r="C417" s="226"/>
      <c r="D417" s="218" t="s">
        <v>161</v>
      </c>
      <c r="E417" s="227" t="s">
        <v>19</v>
      </c>
      <c r="F417" s="228" t="s">
        <v>1066</v>
      </c>
      <c r="G417" s="226"/>
      <c r="H417" s="229">
        <v>18.375</v>
      </c>
      <c r="I417" s="230"/>
      <c r="J417" s="226"/>
      <c r="K417" s="226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161</v>
      </c>
      <c r="AU417" s="235" t="s">
        <v>82</v>
      </c>
      <c r="AV417" s="13" t="s">
        <v>82</v>
      </c>
      <c r="AW417" s="13" t="s">
        <v>33</v>
      </c>
      <c r="AX417" s="13" t="s">
        <v>72</v>
      </c>
      <c r="AY417" s="235" t="s">
        <v>148</v>
      </c>
    </row>
    <row r="418" s="13" customFormat="1">
      <c r="A418" s="13"/>
      <c r="B418" s="225"/>
      <c r="C418" s="226"/>
      <c r="D418" s="218" t="s">
        <v>161</v>
      </c>
      <c r="E418" s="227" t="s">
        <v>19</v>
      </c>
      <c r="F418" s="228" t="s">
        <v>1067</v>
      </c>
      <c r="G418" s="226"/>
      <c r="H418" s="229">
        <v>9.75</v>
      </c>
      <c r="I418" s="230"/>
      <c r="J418" s="226"/>
      <c r="K418" s="226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161</v>
      </c>
      <c r="AU418" s="235" t="s">
        <v>82</v>
      </c>
      <c r="AV418" s="13" t="s">
        <v>82</v>
      </c>
      <c r="AW418" s="13" t="s">
        <v>33</v>
      </c>
      <c r="AX418" s="13" t="s">
        <v>72</v>
      </c>
      <c r="AY418" s="235" t="s">
        <v>148</v>
      </c>
    </row>
    <row r="419" s="13" customFormat="1">
      <c r="A419" s="13"/>
      <c r="B419" s="225"/>
      <c r="C419" s="226"/>
      <c r="D419" s="218" t="s">
        <v>161</v>
      </c>
      <c r="E419" s="227" t="s">
        <v>19</v>
      </c>
      <c r="F419" s="228" t="s">
        <v>1068</v>
      </c>
      <c r="G419" s="226"/>
      <c r="H419" s="229">
        <v>26.739999999999998</v>
      </c>
      <c r="I419" s="230"/>
      <c r="J419" s="226"/>
      <c r="K419" s="226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161</v>
      </c>
      <c r="AU419" s="235" t="s">
        <v>82</v>
      </c>
      <c r="AV419" s="13" t="s">
        <v>82</v>
      </c>
      <c r="AW419" s="13" t="s">
        <v>33</v>
      </c>
      <c r="AX419" s="13" t="s">
        <v>72</v>
      </c>
      <c r="AY419" s="235" t="s">
        <v>148</v>
      </c>
    </row>
    <row r="420" s="14" customFormat="1">
      <c r="A420" s="14"/>
      <c r="B420" s="236"/>
      <c r="C420" s="237"/>
      <c r="D420" s="218" t="s">
        <v>161</v>
      </c>
      <c r="E420" s="238" t="s">
        <v>19</v>
      </c>
      <c r="F420" s="239" t="s">
        <v>254</v>
      </c>
      <c r="G420" s="237"/>
      <c r="H420" s="240">
        <v>108.145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6" t="s">
        <v>161</v>
      </c>
      <c r="AU420" s="246" t="s">
        <v>82</v>
      </c>
      <c r="AV420" s="14" t="s">
        <v>155</v>
      </c>
      <c r="AW420" s="14" t="s">
        <v>33</v>
      </c>
      <c r="AX420" s="14" t="s">
        <v>80</v>
      </c>
      <c r="AY420" s="246" t="s">
        <v>148</v>
      </c>
    </row>
    <row r="421" s="2" customFormat="1" ht="16.5" customHeight="1">
      <c r="A421" s="39"/>
      <c r="B421" s="40"/>
      <c r="C421" s="262" t="s">
        <v>1069</v>
      </c>
      <c r="D421" s="262" t="s">
        <v>700</v>
      </c>
      <c r="E421" s="263" t="s">
        <v>912</v>
      </c>
      <c r="F421" s="264" t="s">
        <v>913</v>
      </c>
      <c r="G421" s="265" t="s">
        <v>167</v>
      </c>
      <c r="H421" s="266">
        <v>0.037999999999999999</v>
      </c>
      <c r="I421" s="267"/>
      <c r="J421" s="268">
        <f>ROUND(I421*H421,2)</f>
        <v>0</v>
      </c>
      <c r="K421" s="264" t="s">
        <v>662</v>
      </c>
      <c r="L421" s="269"/>
      <c r="M421" s="270" t="s">
        <v>19</v>
      </c>
      <c r="N421" s="271" t="s">
        <v>43</v>
      </c>
      <c r="O421" s="85"/>
      <c r="P421" s="214">
        <f>O421*H421</f>
        <v>0</v>
      </c>
      <c r="Q421" s="214">
        <v>1</v>
      </c>
      <c r="R421" s="214">
        <f>Q421*H421</f>
        <v>0.037999999999999999</v>
      </c>
      <c r="S421" s="214">
        <v>0</v>
      </c>
      <c r="T421" s="21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6" t="s">
        <v>383</v>
      </c>
      <c r="AT421" s="216" t="s">
        <v>700</v>
      </c>
      <c r="AU421" s="216" t="s">
        <v>82</v>
      </c>
      <c r="AY421" s="18" t="s">
        <v>148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8" t="s">
        <v>80</v>
      </c>
      <c r="BK421" s="217">
        <f>ROUND(I421*H421,2)</f>
        <v>0</v>
      </c>
      <c r="BL421" s="18" t="s">
        <v>261</v>
      </c>
      <c r="BM421" s="216" t="s">
        <v>1070</v>
      </c>
    </row>
    <row r="422" s="2" customFormat="1">
      <c r="A422" s="39"/>
      <c r="B422" s="40"/>
      <c r="C422" s="41"/>
      <c r="D422" s="218" t="s">
        <v>157</v>
      </c>
      <c r="E422" s="41"/>
      <c r="F422" s="219" t="s">
        <v>913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157</v>
      </c>
      <c r="AU422" s="18" t="s">
        <v>82</v>
      </c>
    </row>
    <row r="423" s="2" customFormat="1">
      <c r="A423" s="39"/>
      <c r="B423" s="40"/>
      <c r="C423" s="41"/>
      <c r="D423" s="223" t="s">
        <v>159</v>
      </c>
      <c r="E423" s="41"/>
      <c r="F423" s="224" t="s">
        <v>915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159</v>
      </c>
      <c r="AU423" s="18" t="s">
        <v>82</v>
      </c>
    </row>
    <row r="424" s="13" customFormat="1">
      <c r="A424" s="13"/>
      <c r="B424" s="225"/>
      <c r="C424" s="226"/>
      <c r="D424" s="218" t="s">
        <v>161</v>
      </c>
      <c r="E424" s="226"/>
      <c r="F424" s="228" t="s">
        <v>1071</v>
      </c>
      <c r="G424" s="226"/>
      <c r="H424" s="229">
        <v>0.037999999999999999</v>
      </c>
      <c r="I424" s="230"/>
      <c r="J424" s="226"/>
      <c r="K424" s="226"/>
      <c r="L424" s="231"/>
      <c r="M424" s="232"/>
      <c r="N424" s="233"/>
      <c r="O424" s="233"/>
      <c r="P424" s="233"/>
      <c r="Q424" s="233"/>
      <c r="R424" s="233"/>
      <c r="S424" s="233"/>
      <c r="T424" s="23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5" t="s">
        <v>161</v>
      </c>
      <c r="AU424" s="235" t="s">
        <v>82</v>
      </c>
      <c r="AV424" s="13" t="s">
        <v>82</v>
      </c>
      <c r="AW424" s="13" t="s">
        <v>4</v>
      </c>
      <c r="AX424" s="13" t="s">
        <v>80</v>
      </c>
      <c r="AY424" s="235" t="s">
        <v>148</v>
      </c>
    </row>
    <row r="425" s="2" customFormat="1" ht="24.15" customHeight="1">
      <c r="A425" s="39"/>
      <c r="B425" s="40"/>
      <c r="C425" s="205" t="s">
        <v>1072</v>
      </c>
      <c r="D425" s="205" t="s">
        <v>150</v>
      </c>
      <c r="E425" s="206" t="s">
        <v>1073</v>
      </c>
      <c r="F425" s="207" t="s">
        <v>1074</v>
      </c>
      <c r="G425" s="208" t="s">
        <v>174</v>
      </c>
      <c r="H425" s="209">
        <v>108.45</v>
      </c>
      <c r="I425" s="210"/>
      <c r="J425" s="211">
        <f>ROUND(I425*H425,2)</f>
        <v>0</v>
      </c>
      <c r="K425" s="207" t="s">
        <v>662</v>
      </c>
      <c r="L425" s="45"/>
      <c r="M425" s="212" t="s">
        <v>19</v>
      </c>
      <c r="N425" s="213" t="s">
        <v>43</v>
      </c>
      <c r="O425" s="85"/>
      <c r="P425" s="214">
        <f>O425*H425</f>
        <v>0</v>
      </c>
      <c r="Q425" s="214">
        <v>0.00093999999999999997</v>
      </c>
      <c r="R425" s="214">
        <f>Q425*H425</f>
        <v>0.10194300000000001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261</v>
      </c>
      <c r="AT425" s="216" t="s">
        <v>150</v>
      </c>
      <c r="AU425" s="216" t="s">
        <v>82</v>
      </c>
      <c r="AY425" s="18" t="s">
        <v>148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80</v>
      </c>
      <c r="BK425" s="217">
        <f>ROUND(I425*H425,2)</f>
        <v>0</v>
      </c>
      <c r="BL425" s="18" t="s">
        <v>261</v>
      </c>
      <c r="BM425" s="216" t="s">
        <v>1075</v>
      </c>
    </row>
    <row r="426" s="2" customFormat="1">
      <c r="A426" s="39"/>
      <c r="B426" s="40"/>
      <c r="C426" s="41"/>
      <c r="D426" s="218" t="s">
        <v>157</v>
      </c>
      <c r="E426" s="41"/>
      <c r="F426" s="219" t="s">
        <v>1076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157</v>
      </c>
      <c r="AU426" s="18" t="s">
        <v>82</v>
      </c>
    </row>
    <row r="427" s="2" customFormat="1">
      <c r="A427" s="39"/>
      <c r="B427" s="40"/>
      <c r="C427" s="41"/>
      <c r="D427" s="223" t="s">
        <v>159</v>
      </c>
      <c r="E427" s="41"/>
      <c r="F427" s="224" t="s">
        <v>1077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159</v>
      </c>
      <c r="AU427" s="18" t="s">
        <v>82</v>
      </c>
    </row>
    <row r="428" s="2" customFormat="1" ht="44.25" customHeight="1">
      <c r="A428" s="39"/>
      <c r="B428" s="40"/>
      <c r="C428" s="262" t="s">
        <v>1078</v>
      </c>
      <c r="D428" s="262" t="s">
        <v>700</v>
      </c>
      <c r="E428" s="263" t="s">
        <v>970</v>
      </c>
      <c r="F428" s="264" t="s">
        <v>971</v>
      </c>
      <c r="G428" s="265" t="s">
        <v>174</v>
      </c>
      <c r="H428" s="266">
        <v>130.13999999999999</v>
      </c>
      <c r="I428" s="267"/>
      <c r="J428" s="268">
        <f>ROUND(I428*H428,2)</f>
        <v>0</v>
      </c>
      <c r="K428" s="264" t="s">
        <v>662</v>
      </c>
      <c r="L428" s="269"/>
      <c r="M428" s="270" t="s">
        <v>19</v>
      </c>
      <c r="N428" s="271" t="s">
        <v>43</v>
      </c>
      <c r="O428" s="85"/>
      <c r="P428" s="214">
        <f>O428*H428</f>
        <v>0</v>
      </c>
      <c r="Q428" s="214">
        <v>0.0054000000000000003</v>
      </c>
      <c r="R428" s="214">
        <f>Q428*H428</f>
        <v>0.70275599999999994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383</v>
      </c>
      <c r="AT428" s="216" t="s">
        <v>700</v>
      </c>
      <c r="AU428" s="216" t="s">
        <v>82</v>
      </c>
      <c r="AY428" s="18" t="s">
        <v>148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80</v>
      </c>
      <c r="BK428" s="217">
        <f>ROUND(I428*H428,2)</f>
        <v>0</v>
      </c>
      <c r="BL428" s="18" t="s">
        <v>261</v>
      </c>
      <c r="BM428" s="216" t="s">
        <v>1079</v>
      </c>
    </row>
    <row r="429" s="2" customFormat="1">
      <c r="A429" s="39"/>
      <c r="B429" s="40"/>
      <c r="C429" s="41"/>
      <c r="D429" s="218" t="s">
        <v>157</v>
      </c>
      <c r="E429" s="41"/>
      <c r="F429" s="219" t="s">
        <v>971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157</v>
      </c>
      <c r="AU429" s="18" t="s">
        <v>82</v>
      </c>
    </row>
    <row r="430" s="2" customFormat="1">
      <c r="A430" s="39"/>
      <c r="B430" s="40"/>
      <c r="C430" s="41"/>
      <c r="D430" s="223" t="s">
        <v>159</v>
      </c>
      <c r="E430" s="41"/>
      <c r="F430" s="224" t="s">
        <v>973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159</v>
      </c>
      <c r="AU430" s="18" t="s">
        <v>82</v>
      </c>
    </row>
    <row r="431" s="13" customFormat="1">
      <c r="A431" s="13"/>
      <c r="B431" s="225"/>
      <c r="C431" s="226"/>
      <c r="D431" s="218" t="s">
        <v>161</v>
      </c>
      <c r="E431" s="226"/>
      <c r="F431" s="228" t="s">
        <v>1080</v>
      </c>
      <c r="G431" s="226"/>
      <c r="H431" s="229">
        <v>130.13999999999999</v>
      </c>
      <c r="I431" s="230"/>
      <c r="J431" s="226"/>
      <c r="K431" s="226"/>
      <c r="L431" s="231"/>
      <c r="M431" s="232"/>
      <c r="N431" s="233"/>
      <c r="O431" s="233"/>
      <c r="P431" s="233"/>
      <c r="Q431" s="233"/>
      <c r="R431" s="233"/>
      <c r="S431" s="233"/>
      <c r="T431" s="23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5" t="s">
        <v>161</v>
      </c>
      <c r="AU431" s="235" t="s">
        <v>82</v>
      </c>
      <c r="AV431" s="13" t="s">
        <v>82</v>
      </c>
      <c r="AW431" s="13" t="s">
        <v>4</v>
      </c>
      <c r="AX431" s="13" t="s">
        <v>80</v>
      </c>
      <c r="AY431" s="235" t="s">
        <v>148</v>
      </c>
    </row>
    <row r="432" s="2" customFormat="1" ht="24.15" customHeight="1">
      <c r="A432" s="39"/>
      <c r="B432" s="40"/>
      <c r="C432" s="205" t="s">
        <v>1081</v>
      </c>
      <c r="D432" s="205" t="s">
        <v>150</v>
      </c>
      <c r="E432" s="206" t="s">
        <v>1082</v>
      </c>
      <c r="F432" s="207" t="s">
        <v>1083</v>
      </c>
      <c r="G432" s="208" t="s">
        <v>167</v>
      </c>
      <c r="H432" s="209">
        <v>6.3819999999999997</v>
      </c>
      <c r="I432" s="210"/>
      <c r="J432" s="211">
        <f>ROUND(I432*H432,2)</f>
        <v>0</v>
      </c>
      <c r="K432" s="207" t="s">
        <v>662</v>
      </c>
      <c r="L432" s="45"/>
      <c r="M432" s="212" t="s">
        <v>19</v>
      </c>
      <c r="N432" s="213" t="s">
        <v>43</v>
      </c>
      <c r="O432" s="85"/>
      <c r="P432" s="214">
        <f>O432*H432</f>
        <v>0</v>
      </c>
      <c r="Q432" s="214">
        <v>0</v>
      </c>
      <c r="R432" s="214">
        <f>Q432*H432</f>
        <v>0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261</v>
      </c>
      <c r="AT432" s="216" t="s">
        <v>150</v>
      </c>
      <c r="AU432" s="216" t="s">
        <v>82</v>
      </c>
      <c r="AY432" s="18" t="s">
        <v>148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80</v>
      </c>
      <c r="BK432" s="217">
        <f>ROUND(I432*H432,2)</f>
        <v>0</v>
      </c>
      <c r="BL432" s="18" t="s">
        <v>261</v>
      </c>
      <c r="BM432" s="216" t="s">
        <v>1084</v>
      </c>
    </row>
    <row r="433" s="2" customFormat="1">
      <c r="A433" s="39"/>
      <c r="B433" s="40"/>
      <c r="C433" s="41"/>
      <c r="D433" s="218" t="s">
        <v>157</v>
      </c>
      <c r="E433" s="41"/>
      <c r="F433" s="219" t="s">
        <v>1085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157</v>
      </c>
      <c r="AU433" s="18" t="s">
        <v>82</v>
      </c>
    </row>
    <row r="434" s="2" customFormat="1">
      <c r="A434" s="39"/>
      <c r="B434" s="40"/>
      <c r="C434" s="41"/>
      <c r="D434" s="223" t="s">
        <v>159</v>
      </c>
      <c r="E434" s="41"/>
      <c r="F434" s="224" t="s">
        <v>1086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159</v>
      </c>
      <c r="AU434" s="18" t="s">
        <v>82</v>
      </c>
    </row>
    <row r="435" s="12" customFormat="1" ht="22.8" customHeight="1">
      <c r="A435" s="12"/>
      <c r="B435" s="189"/>
      <c r="C435" s="190"/>
      <c r="D435" s="191" t="s">
        <v>71</v>
      </c>
      <c r="E435" s="203" t="s">
        <v>348</v>
      </c>
      <c r="F435" s="203" t="s">
        <v>349</v>
      </c>
      <c r="G435" s="190"/>
      <c r="H435" s="190"/>
      <c r="I435" s="193"/>
      <c r="J435" s="204">
        <f>BK435</f>
        <v>0</v>
      </c>
      <c r="K435" s="190"/>
      <c r="L435" s="195"/>
      <c r="M435" s="196"/>
      <c r="N435" s="197"/>
      <c r="O435" s="197"/>
      <c r="P435" s="198">
        <f>SUM(P436:P540)</f>
        <v>0</v>
      </c>
      <c r="Q435" s="197"/>
      <c r="R435" s="198">
        <f>SUM(R436:R540)</f>
        <v>14.070957109999998</v>
      </c>
      <c r="S435" s="197"/>
      <c r="T435" s="199">
        <f>SUM(T436:T540)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00" t="s">
        <v>82</v>
      </c>
      <c r="AT435" s="201" t="s">
        <v>71</v>
      </c>
      <c r="AU435" s="201" t="s">
        <v>80</v>
      </c>
      <c r="AY435" s="200" t="s">
        <v>148</v>
      </c>
      <c r="BK435" s="202">
        <f>SUM(BK436:BK540)</f>
        <v>0</v>
      </c>
    </row>
    <row r="436" s="2" customFormat="1" ht="24.15" customHeight="1">
      <c r="A436" s="39"/>
      <c r="B436" s="40"/>
      <c r="C436" s="205" t="s">
        <v>1087</v>
      </c>
      <c r="D436" s="205" t="s">
        <v>150</v>
      </c>
      <c r="E436" s="206" t="s">
        <v>1088</v>
      </c>
      <c r="F436" s="207" t="s">
        <v>1089</v>
      </c>
      <c r="G436" s="208" t="s">
        <v>174</v>
      </c>
      <c r="H436" s="209">
        <v>323.02999999999997</v>
      </c>
      <c r="I436" s="210"/>
      <c r="J436" s="211">
        <f>ROUND(I436*H436,2)</f>
        <v>0</v>
      </c>
      <c r="K436" s="207" t="s">
        <v>662</v>
      </c>
      <c r="L436" s="45"/>
      <c r="M436" s="212" t="s">
        <v>19</v>
      </c>
      <c r="N436" s="213" t="s">
        <v>43</v>
      </c>
      <c r="O436" s="85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261</v>
      </c>
      <c r="AT436" s="216" t="s">
        <v>150</v>
      </c>
      <c r="AU436" s="216" t="s">
        <v>82</v>
      </c>
      <c r="AY436" s="18" t="s">
        <v>148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80</v>
      </c>
      <c r="BK436" s="217">
        <f>ROUND(I436*H436,2)</f>
        <v>0</v>
      </c>
      <c r="BL436" s="18" t="s">
        <v>261</v>
      </c>
      <c r="BM436" s="216" t="s">
        <v>1090</v>
      </c>
    </row>
    <row r="437" s="2" customFormat="1">
      <c r="A437" s="39"/>
      <c r="B437" s="40"/>
      <c r="C437" s="41"/>
      <c r="D437" s="218" t="s">
        <v>157</v>
      </c>
      <c r="E437" s="41"/>
      <c r="F437" s="219" t="s">
        <v>1091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157</v>
      </c>
      <c r="AU437" s="18" t="s">
        <v>82</v>
      </c>
    </row>
    <row r="438" s="2" customFormat="1">
      <c r="A438" s="39"/>
      <c r="B438" s="40"/>
      <c r="C438" s="41"/>
      <c r="D438" s="223" t="s">
        <v>159</v>
      </c>
      <c r="E438" s="41"/>
      <c r="F438" s="224" t="s">
        <v>1092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159</v>
      </c>
      <c r="AU438" s="18" t="s">
        <v>82</v>
      </c>
    </row>
    <row r="439" s="13" customFormat="1">
      <c r="A439" s="13"/>
      <c r="B439" s="225"/>
      <c r="C439" s="226"/>
      <c r="D439" s="218" t="s">
        <v>161</v>
      </c>
      <c r="E439" s="227" t="s">
        <v>19</v>
      </c>
      <c r="F439" s="228" t="s">
        <v>1093</v>
      </c>
      <c r="G439" s="226"/>
      <c r="H439" s="229">
        <v>323.02999999999997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161</v>
      </c>
      <c r="AU439" s="235" t="s">
        <v>82</v>
      </c>
      <c r="AV439" s="13" t="s">
        <v>82</v>
      </c>
      <c r="AW439" s="13" t="s">
        <v>33</v>
      </c>
      <c r="AX439" s="13" t="s">
        <v>80</v>
      </c>
      <c r="AY439" s="235" t="s">
        <v>148</v>
      </c>
    </row>
    <row r="440" s="2" customFormat="1" ht="24.15" customHeight="1">
      <c r="A440" s="39"/>
      <c r="B440" s="40"/>
      <c r="C440" s="262" t="s">
        <v>1094</v>
      </c>
      <c r="D440" s="262" t="s">
        <v>700</v>
      </c>
      <c r="E440" s="263" t="s">
        <v>1095</v>
      </c>
      <c r="F440" s="264" t="s">
        <v>1096</v>
      </c>
      <c r="G440" s="265" t="s">
        <v>174</v>
      </c>
      <c r="H440" s="266">
        <v>329.49099999999999</v>
      </c>
      <c r="I440" s="267"/>
      <c r="J440" s="268">
        <f>ROUND(I440*H440,2)</f>
        <v>0</v>
      </c>
      <c r="K440" s="264" t="s">
        <v>19</v>
      </c>
      <c r="L440" s="269"/>
      <c r="M440" s="270" t="s">
        <v>19</v>
      </c>
      <c r="N440" s="271" t="s">
        <v>43</v>
      </c>
      <c r="O440" s="85"/>
      <c r="P440" s="214">
        <f>O440*H440</f>
        <v>0</v>
      </c>
      <c r="Q440" s="214">
        <v>0.024</v>
      </c>
      <c r="R440" s="214">
        <f>Q440*H440</f>
        <v>7.9077839999999995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383</v>
      </c>
      <c r="AT440" s="216" t="s">
        <v>700</v>
      </c>
      <c r="AU440" s="216" t="s">
        <v>82</v>
      </c>
      <c r="AY440" s="18" t="s">
        <v>148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80</v>
      </c>
      <c r="BK440" s="217">
        <f>ROUND(I440*H440,2)</f>
        <v>0</v>
      </c>
      <c r="BL440" s="18" t="s">
        <v>261</v>
      </c>
      <c r="BM440" s="216" t="s">
        <v>1097</v>
      </c>
    </row>
    <row r="441" s="2" customFormat="1">
      <c r="A441" s="39"/>
      <c r="B441" s="40"/>
      <c r="C441" s="41"/>
      <c r="D441" s="218" t="s">
        <v>157</v>
      </c>
      <c r="E441" s="41"/>
      <c r="F441" s="219" t="s">
        <v>1096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157</v>
      </c>
      <c r="AU441" s="18" t="s">
        <v>82</v>
      </c>
    </row>
    <row r="442" s="13" customFormat="1">
      <c r="A442" s="13"/>
      <c r="B442" s="225"/>
      <c r="C442" s="226"/>
      <c r="D442" s="218" t="s">
        <v>161</v>
      </c>
      <c r="E442" s="227" t="s">
        <v>19</v>
      </c>
      <c r="F442" s="228" t="s">
        <v>1098</v>
      </c>
      <c r="G442" s="226"/>
      <c r="H442" s="229">
        <v>323.02999999999997</v>
      </c>
      <c r="I442" s="230"/>
      <c r="J442" s="226"/>
      <c r="K442" s="226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161</v>
      </c>
      <c r="AU442" s="235" t="s">
        <v>82</v>
      </c>
      <c r="AV442" s="13" t="s">
        <v>82</v>
      </c>
      <c r="AW442" s="13" t="s">
        <v>33</v>
      </c>
      <c r="AX442" s="13" t="s">
        <v>80</v>
      </c>
      <c r="AY442" s="235" t="s">
        <v>148</v>
      </c>
    </row>
    <row r="443" s="13" customFormat="1">
      <c r="A443" s="13"/>
      <c r="B443" s="225"/>
      <c r="C443" s="226"/>
      <c r="D443" s="218" t="s">
        <v>161</v>
      </c>
      <c r="E443" s="226"/>
      <c r="F443" s="228" t="s">
        <v>1099</v>
      </c>
      <c r="G443" s="226"/>
      <c r="H443" s="229">
        <v>329.49099999999999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161</v>
      </c>
      <c r="AU443" s="235" t="s">
        <v>82</v>
      </c>
      <c r="AV443" s="13" t="s">
        <v>82</v>
      </c>
      <c r="AW443" s="13" t="s">
        <v>4</v>
      </c>
      <c r="AX443" s="13" t="s">
        <v>80</v>
      </c>
      <c r="AY443" s="235" t="s">
        <v>148</v>
      </c>
    </row>
    <row r="444" s="2" customFormat="1" ht="24.15" customHeight="1">
      <c r="A444" s="39"/>
      <c r="B444" s="40"/>
      <c r="C444" s="205" t="s">
        <v>1100</v>
      </c>
      <c r="D444" s="205" t="s">
        <v>150</v>
      </c>
      <c r="E444" s="206" t="s">
        <v>1101</v>
      </c>
      <c r="F444" s="207" t="s">
        <v>1102</v>
      </c>
      <c r="G444" s="208" t="s">
        <v>174</v>
      </c>
      <c r="H444" s="209">
        <v>114.2</v>
      </c>
      <c r="I444" s="210"/>
      <c r="J444" s="211">
        <f>ROUND(I444*H444,2)</f>
        <v>0</v>
      </c>
      <c r="K444" s="207" t="s">
        <v>662</v>
      </c>
      <c r="L444" s="45"/>
      <c r="M444" s="212" t="s">
        <v>19</v>
      </c>
      <c r="N444" s="213" t="s">
        <v>43</v>
      </c>
      <c r="O444" s="85"/>
      <c r="P444" s="214">
        <f>O444*H444</f>
        <v>0</v>
      </c>
      <c r="Q444" s="214">
        <v>0.0060000000000000001</v>
      </c>
      <c r="R444" s="214">
        <f>Q444*H444</f>
        <v>0.68520000000000003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261</v>
      </c>
      <c r="AT444" s="216" t="s">
        <v>150</v>
      </c>
      <c r="AU444" s="216" t="s">
        <v>82</v>
      </c>
      <c r="AY444" s="18" t="s">
        <v>148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80</v>
      </c>
      <c r="BK444" s="217">
        <f>ROUND(I444*H444,2)</f>
        <v>0</v>
      </c>
      <c r="BL444" s="18" t="s">
        <v>261</v>
      </c>
      <c r="BM444" s="216" t="s">
        <v>1103</v>
      </c>
    </row>
    <row r="445" s="2" customFormat="1">
      <c r="A445" s="39"/>
      <c r="B445" s="40"/>
      <c r="C445" s="41"/>
      <c r="D445" s="218" t="s">
        <v>157</v>
      </c>
      <c r="E445" s="41"/>
      <c r="F445" s="219" t="s">
        <v>1104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157</v>
      </c>
      <c r="AU445" s="18" t="s">
        <v>82</v>
      </c>
    </row>
    <row r="446" s="2" customFormat="1">
      <c r="A446" s="39"/>
      <c r="B446" s="40"/>
      <c r="C446" s="41"/>
      <c r="D446" s="223" t="s">
        <v>159</v>
      </c>
      <c r="E446" s="41"/>
      <c r="F446" s="224" t="s">
        <v>1105</v>
      </c>
      <c r="G446" s="41"/>
      <c r="H446" s="41"/>
      <c r="I446" s="220"/>
      <c r="J446" s="41"/>
      <c r="K446" s="41"/>
      <c r="L446" s="45"/>
      <c r="M446" s="221"/>
      <c r="N446" s="222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159</v>
      </c>
      <c r="AU446" s="18" t="s">
        <v>82</v>
      </c>
    </row>
    <row r="447" s="2" customFormat="1" ht="24.15" customHeight="1">
      <c r="A447" s="39"/>
      <c r="B447" s="40"/>
      <c r="C447" s="262" t="s">
        <v>1007</v>
      </c>
      <c r="D447" s="262" t="s">
        <v>700</v>
      </c>
      <c r="E447" s="263" t="s">
        <v>1106</v>
      </c>
      <c r="F447" s="264" t="s">
        <v>1107</v>
      </c>
      <c r="G447" s="265" t="s">
        <v>174</v>
      </c>
      <c r="H447" s="266">
        <v>119.91</v>
      </c>
      <c r="I447" s="267"/>
      <c r="J447" s="268">
        <f>ROUND(I447*H447,2)</f>
        <v>0</v>
      </c>
      <c r="K447" s="264" t="s">
        <v>662</v>
      </c>
      <c r="L447" s="269"/>
      <c r="M447" s="270" t="s">
        <v>19</v>
      </c>
      <c r="N447" s="271" t="s">
        <v>43</v>
      </c>
      <c r="O447" s="85"/>
      <c r="P447" s="214">
        <f>O447*H447</f>
        <v>0</v>
      </c>
      <c r="Q447" s="214">
        <v>0.0023999999999999998</v>
      </c>
      <c r="R447" s="214">
        <f>Q447*H447</f>
        <v>0.28778399999999998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383</v>
      </c>
      <c r="AT447" s="216" t="s">
        <v>700</v>
      </c>
      <c r="AU447" s="216" t="s">
        <v>82</v>
      </c>
      <c r="AY447" s="18" t="s">
        <v>148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80</v>
      </c>
      <c r="BK447" s="217">
        <f>ROUND(I447*H447,2)</f>
        <v>0</v>
      </c>
      <c r="BL447" s="18" t="s">
        <v>261</v>
      </c>
      <c r="BM447" s="216" t="s">
        <v>1108</v>
      </c>
    </row>
    <row r="448" s="2" customFormat="1">
      <c r="A448" s="39"/>
      <c r="B448" s="40"/>
      <c r="C448" s="41"/>
      <c r="D448" s="218" t="s">
        <v>157</v>
      </c>
      <c r="E448" s="41"/>
      <c r="F448" s="219" t="s">
        <v>1107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157</v>
      </c>
      <c r="AU448" s="18" t="s">
        <v>82</v>
      </c>
    </row>
    <row r="449" s="2" customFormat="1">
      <c r="A449" s="39"/>
      <c r="B449" s="40"/>
      <c r="C449" s="41"/>
      <c r="D449" s="223" t="s">
        <v>159</v>
      </c>
      <c r="E449" s="41"/>
      <c r="F449" s="224" t="s">
        <v>1109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159</v>
      </c>
      <c r="AU449" s="18" t="s">
        <v>82</v>
      </c>
    </row>
    <row r="450" s="13" customFormat="1">
      <c r="A450" s="13"/>
      <c r="B450" s="225"/>
      <c r="C450" s="226"/>
      <c r="D450" s="218" t="s">
        <v>161</v>
      </c>
      <c r="E450" s="226"/>
      <c r="F450" s="228" t="s">
        <v>1110</v>
      </c>
      <c r="G450" s="226"/>
      <c r="H450" s="229">
        <v>119.91</v>
      </c>
      <c r="I450" s="230"/>
      <c r="J450" s="226"/>
      <c r="K450" s="226"/>
      <c r="L450" s="231"/>
      <c r="M450" s="232"/>
      <c r="N450" s="233"/>
      <c r="O450" s="233"/>
      <c r="P450" s="233"/>
      <c r="Q450" s="233"/>
      <c r="R450" s="233"/>
      <c r="S450" s="233"/>
      <c r="T450" s="23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5" t="s">
        <v>161</v>
      </c>
      <c r="AU450" s="235" t="s">
        <v>82</v>
      </c>
      <c r="AV450" s="13" t="s">
        <v>82</v>
      </c>
      <c r="AW450" s="13" t="s">
        <v>4</v>
      </c>
      <c r="AX450" s="13" t="s">
        <v>80</v>
      </c>
      <c r="AY450" s="235" t="s">
        <v>148</v>
      </c>
    </row>
    <row r="451" s="2" customFormat="1" ht="24.15" customHeight="1">
      <c r="A451" s="39"/>
      <c r="B451" s="40"/>
      <c r="C451" s="205" t="s">
        <v>1111</v>
      </c>
      <c r="D451" s="205" t="s">
        <v>150</v>
      </c>
      <c r="E451" s="206" t="s">
        <v>1112</v>
      </c>
      <c r="F451" s="207" t="s">
        <v>1113</v>
      </c>
      <c r="G451" s="208" t="s">
        <v>174</v>
      </c>
      <c r="H451" s="209">
        <v>180.03999999999999</v>
      </c>
      <c r="I451" s="210"/>
      <c r="J451" s="211">
        <f>ROUND(I451*H451,2)</f>
        <v>0</v>
      </c>
      <c r="K451" s="207" t="s">
        <v>662</v>
      </c>
      <c r="L451" s="45"/>
      <c r="M451" s="212" t="s">
        <v>19</v>
      </c>
      <c r="N451" s="213" t="s">
        <v>43</v>
      </c>
      <c r="O451" s="85"/>
      <c r="P451" s="214">
        <f>O451*H451</f>
        <v>0</v>
      </c>
      <c r="Q451" s="214">
        <v>0</v>
      </c>
      <c r="R451" s="214">
        <f>Q451*H451</f>
        <v>0</v>
      </c>
      <c r="S451" s="214">
        <v>0</v>
      </c>
      <c r="T451" s="21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16" t="s">
        <v>261</v>
      </c>
      <c r="AT451" s="216" t="s">
        <v>150</v>
      </c>
      <c r="AU451" s="216" t="s">
        <v>82</v>
      </c>
      <c r="AY451" s="18" t="s">
        <v>148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8" t="s">
        <v>80</v>
      </c>
      <c r="BK451" s="217">
        <f>ROUND(I451*H451,2)</f>
        <v>0</v>
      </c>
      <c r="BL451" s="18" t="s">
        <v>261</v>
      </c>
      <c r="BM451" s="216" t="s">
        <v>1114</v>
      </c>
    </row>
    <row r="452" s="2" customFormat="1">
      <c r="A452" s="39"/>
      <c r="B452" s="40"/>
      <c r="C452" s="41"/>
      <c r="D452" s="218" t="s">
        <v>157</v>
      </c>
      <c r="E452" s="41"/>
      <c r="F452" s="219" t="s">
        <v>1115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157</v>
      </c>
      <c r="AU452" s="18" t="s">
        <v>82</v>
      </c>
    </row>
    <row r="453" s="2" customFormat="1">
      <c r="A453" s="39"/>
      <c r="B453" s="40"/>
      <c r="C453" s="41"/>
      <c r="D453" s="223" t="s">
        <v>159</v>
      </c>
      <c r="E453" s="41"/>
      <c r="F453" s="224" t="s">
        <v>1116</v>
      </c>
      <c r="G453" s="41"/>
      <c r="H453" s="41"/>
      <c r="I453" s="220"/>
      <c r="J453" s="41"/>
      <c r="K453" s="41"/>
      <c r="L453" s="45"/>
      <c r="M453" s="221"/>
      <c r="N453" s="222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159</v>
      </c>
      <c r="AU453" s="18" t="s">
        <v>82</v>
      </c>
    </row>
    <row r="454" s="13" customFormat="1">
      <c r="A454" s="13"/>
      <c r="B454" s="225"/>
      <c r="C454" s="226"/>
      <c r="D454" s="218" t="s">
        <v>161</v>
      </c>
      <c r="E454" s="227" t="s">
        <v>19</v>
      </c>
      <c r="F454" s="228" t="s">
        <v>1117</v>
      </c>
      <c r="G454" s="226"/>
      <c r="H454" s="229">
        <v>154.80000000000001</v>
      </c>
      <c r="I454" s="230"/>
      <c r="J454" s="226"/>
      <c r="K454" s="226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161</v>
      </c>
      <c r="AU454" s="235" t="s">
        <v>82</v>
      </c>
      <c r="AV454" s="13" t="s">
        <v>82</v>
      </c>
      <c r="AW454" s="13" t="s">
        <v>33</v>
      </c>
      <c r="AX454" s="13" t="s">
        <v>72</v>
      </c>
      <c r="AY454" s="235" t="s">
        <v>148</v>
      </c>
    </row>
    <row r="455" s="13" customFormat="1">
      <c r="A455" s="13"/>
      <c r="B455" s="225"/>
      <c r="C455" s="226"/>
      <c r="D455" s="218" t="s">
        <v>161</v>
      </c>
      <c r="E455" s="227" t="s">
        <v>19</v>
      </c>
      <c r="F455" s="228" t="s">
        <v>1118</v>
      </c>
      <c r="G455" s="226"/>
      <c r="H455" s="229">
        <v>25.239999999999998</v>
      </c>
      <c r="I455" s="230"/>
      <c r="J455" s="226"/>
      <c r="K455" s="226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161</v>
      </c>
      <c r="AU455" s="235" t="s">
        <v>82</v>
      </c>
      <c r="AV455" s="13" t="s">
        <v>82</v>
      </c>
      <c r="AW455" s="13" t="s">
        <v>33</v>
      </c>
      <c r="AX455" s="13" t="s">
        <v>72</v>
      </c>
      <c r="AY455" s="235" t="s">
        <v>148</v>
      </c>
    </row>
    <row r="456" s="14" customFormat="1">
      <c r="A456" s="14"/>
      <c r="B456" s="236"/>
      <c r="C456" s="237"/>
      <c r="D456" s="218" t="s">
        <v>161</v>
      </c>
      <c r="E456" s="238" t="s">
        <v>19</v>
      </c>
      <c r="F456" s="239" t="s">
        <v>254</v>
      </c>
      <c r="G456" s="237"/>
      <c r="H456" s="240">
        <v>180.04000000000002</v>
      </c>
      <c r="I456" s="241"/>
      <c r="J456" s="237"/>
      <c r="K456" s="237"/>
      <c r="L456" s="242"/>
      <c r="M456" s="243"/>
      <c r="N456" s="244"/>
      <c r="O456" s="244"/>
      <c r="P456" s="244"/>
      <c r="Q456" s="244"/>
      <c r="R456" s="244"/>
      <c r="S456" s="244"/>
      <c r="T456" s="24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6" t="s">
        <v>161</v>
      </c>
      <c r="AU456" s="246" t="s">
        <v>82</v>
      </c>
      <c r="AV456" s="14" t="s">
        <v>155</v>
      </c>
      <c r="AW456" s="14" t="s">
        <v>33</v>
      </c>
      <c r="AX456" s="14" t="s">
        <v>80</v>
      </c>
      <c r="AY456" s="246" t="s">
        <v>148</v>
      </c>
    </row>
    <row r="457" s="2" customFormat="1" ht="33" customHeight="1">
      <c r="A457" s="39"/>
      <c r="B457" s="40"/>
      <c r="C457" s="262" t="s">
        <v>1119</v>
      </c>
      <c r="D457" s="262" t="s">
        <v>700</v>
      </c>
      <c r="E457" s="263" t="s">
        <v>1120</v>
      </c>
      <c r="F457" s="264" t="s">
        <v>1121</v>
      </c>
      <c r="G457" s="265" t="s">
        <v>174</v>
      </c>
      <c r="H457" s="266">
        <v>157.89599999999999</v>
      </c>
      <c r="I457" s="267"/>
      <c r="J457" s="268">
        <f>ROUND(I457*H457,2)</f>
        <v>0</v>
      </c>
      <c r="K457" s="264" t="s">
        <v>662</v>
      </c>
      <c r="L457" s="269"/>
      <c r="M457" s="270" t="s">
        <v>19</v>
      </c>
      <c r="N457" s="271" t="s">
        <v>43</v>
      </c>
      <c r="O457" s="85"/>
      <c r="P457" s="214">
        <f>O457*H457</f>
        <v>0</v>
      </c>
      <c r="Q457" s="214">
        <v>0.0041999999999999997</v>
      </c>
      <c r="R457" s="214">
        <f>Q457*H457</f>
        <v>0.66316319999999995</v>
      </c>
      <c r="S457" s="214">
        <v>0</v>
      </c>
      <c r="T457" s="21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383</v>
      </c>
      <c r="AT457" s="216" t="s">
        <v>700</v>
      </c>
      <c r="AU457" s="216" t="s">
        <v>82</v>
      </c>
      <c r="AY457" s="18" t="s">
        <v>148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80</v>
      </c>
      <c r="BK457" s="217">
        <f>ROUND(I457*H457,2)</f>
        <v>0</v>
      </c>
      <c r="BL457" s="18" t="s">
        <v>261</v>
      </c>
      <c r="BM457" s="216" t="s">
        <v>1122</v>
      </c>
    </row>
    <row r="458" s="2" customFormat="1">
      <c r="A458" s="39"/>
      <c r="B458" s="40"/>
      <c r="C458" s="41"/>
      <c r="D458" s="218" t="s">
        <v>157</v>
      </c>
      <c r="E458" s="41"/>
      <c r="F458" s="219" t="s">
        <v>1121</v>
      </c>
      <c r="G458" s="41"/>
      <c r="H458" s="41"/>
      <c r="I458" s="220"/>
      <c r="J458" s="41"/>
      <c r="K458" s="41"/>
      <c r="L458" s="45"/>
      <c r="M458" s="221"/>
      <c r="N458" s="222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157</v>
      </c>
      <c r="AU458" s="18" t="s">
        <v>82</v>
      </c>
    </row>
    <row r="459" s="2" customFormat="1">
      <c r="A459" s="39"/>
      <c r="B459" s="40"/>
      <c r="C459" s="41"/>
      <c r="D459" s="223" t="s">
        <v>159</v>
      </c>
      <c r="E459" s="41"/>
      <c r="F459" s="224" t="s">
        <v>1123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159</v>
      </c>
      <c r="AU459" s="18" t="s">
        <v>82</v>
      </c>
    </row>
    <row r="460" s="13" customFormat="1">
      <c r="A460" s="13"/>
      <c r="B460" s="225"/>
      <c r="C460" s="226"/>
      <c r="D460" s="218" t="s">
        <v>161</v>
      </c>
      <c r="E460" s="226"/>
      <c r="F460" s="228" t="s">
        <v>1124</v>
      </c>
      <c r="G460" s="226"/>
      <c r="H460" s="229">
        <v>157.89599999999999</v>
      </c>
      <c r="I460" s="230"/>
      <c r="J460" s="226"/>
      <c r="K460" s="226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161</v>
      </c>
      <c r="AU460" s="235" t="s">
        <v>82</v>
      </c>
      <c r="AV460" s="13" t="s">
        <v>82</v>
      </c>
      <c r="AW460" s="13" t="s">
        <v>4</v>
      </c>
      <c r="AX460" s="13" t="s">
        <v>80</v>
      </c>
      <c r="AY460" s="235" t="s">
        <v>148</v>
      </c>
    </row>
    <row r="461" s="2" customFormat="1" ht="37.8" customHeight="1">
      <c r="A461" s="39"/>
      <c r="B461" s="40"/>
      <c r="C461" s="262" t="s">
        <v>1125</v>
      </c>
      <c r="D461" s="262" t="s">
        <v>700</v>
      </c>
      <c r="E461" s="263" t="s">
        <v>1126</v>
      </c>
      <c r="F461" s="264" t="s">
        <v>1127</v>
      </c>
      <c r="G461" s="265" t="s">
        <v>174</v>
      </c>
      <c r="H461" s="266">
        <v>26.501999999999999</v>
      </c>
      <c r="I461" s="267"/>
      <c r="J461" s="268">
        <f>ROUND(I461*H461,2)</f>
        <v>0</v>
      </c>
      <c r="K461" s="264" t="s">
        <v>19</v>
      </c>
      <c r="L461" s="269"/>
      <c r="M461" s="270" t="s">
        <v>19</v>
      </c>
      <c r="N461" s="271" t="s">
        <v>43</v>
      </c>
      <c r="O461" s="85"/>
      <c r="P461" s="214">
        <f>O461*H461</f>
        <v>0</v>
      </c>
      <c r="Q461" s="214">
        <v>0.0047999999999999996</v>
      </c>
      <c r="R461" s="214">
        <f>Q461*H461</f>
        <v>0.12720959999999998</v>
      </c>
      <c r="S461" s="214">
        <v>0</v>
      </c>
      <c r="T461" s="215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6" t="s">
        <v>383</v>
      </c>
      <c r="AT461" s="216" t="s">
        <v>700</v>
      </c>
      <c r="AU461" s="216" t="s">
        <v>82</v>
      </c>
      <c r="AY461" s="18" t="s">
        <v>148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80</v>
      </c>
      <c r="BK461" s="217">
        <f>ROUND(I461*H461,2)</f>
        <v>0</v>
      </c>
      <c r="BL461" s="18" t="s">
        <v>261</v>
      </c>
      <c r="BM461" s="216" t="s">
        <v>1128</v>
      </c>
    </row>
    <row r="462" s="2" customFormat="1">
      <c r="A462" s="39"/>
      <c r="B462" s="40"/>
      <c r="C462" s="41"/>
      <c r="D462" s="218" t="s">
        <v>157</v>
      </c>
      <c r="E462" s="41"/>
      <c r="F462" s="219" t="s">
        <v>1127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157</v>
      </c>
      <c r="AU462" s="18" t="s">
        <v>82</v>
      </c>
    </row>
    <row r="463" s="13" customFormat="1">
      <c r="A463" s="13"/>
      <c r="B463" s="225"/>
      <c r="C463" s="226"/>
      <c r="D463" s="218" t="s">
        <v>161</v>
      </c>
      <c r="E463" s="226"/>
      <c r="F463" s="228" t="s">
        <v>1129</v>
      </c>
      <c r="G463" s="226"/>
      <c r="H463" s="229">
        <v>26.501999999999999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161</v>
      </c>
      <c r="AU463" s="235" t="s">
        <v>82</v>
      </c>
      <c r="AV463" s="13" t="s">
        <v>82</v>
      </c>
      <c r="AW463" s="13" t="s">
        <v>4</v>
      </c>
      <c r="AX463" s="13" t="s">
        <v>80</v>
      </c>
      <c r="AY463" s="235" t="s">
        <v>148</v>
      </c>
    </row>
    <row r="464" s="2" customFormat="1" ht="24.15" customHeight="1">
      <c r="A464" s="39"/>
      <c r="B464" s="40"/>
      <c r="C464" s="205" t="s">
        <v>1130</v>
      </c>
      <c r="D464" s="205" t="s">
        <v>150</v>
      </c>
      <c r="E464" s="206" t="s">
        <v>1131</v>
      </c>
      <c r="F464" s="207" t="s">
        <v>1132</v>
      </c>
      <c r="G464" s="208" t="s">
        <v>174</v>
      </c>
      <c r="H464" s="209">
        <v>518.46000000000004</v>
      </c>
      <c r="I464" s="210"/>
      <c r="J464" s="211">
        <f>ROUND(I464*H464,2)</f>
        <v>0</v>
      </c>
      <c r="K464" s="207" t="s">
        <v>662</v>
      </c>
      <c r="L464" s="45"/>
      <c r="M464" s="212" t="s">
        <v>19</v>
      </c>
      <c r="N464" s="213" t="s">
        <v>43</v>
      </c>
      <c r="O464" s="85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261</v>
      </c>
      <c r="AT464" s="216" t="s">
        <v>150</v>
      </c>
      <c r="AU464" s="216" t="s">
        <v>82</v>
      </c>
      <c r="AY464" s="18" t="s">
        <v>148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80</v>
      </c>
      <c r="BK464" s="217">
        <f>ROUND(I464*H464,2)</f>
        <v>0</v>
      </c>
      <c r="BL464" s="18" t="s">
        <v>261</v>
      </c>
      <c r="BM464" s="216" t="s">
        <v>1133</v>
      </c>
    </row>
    <row r="465" s="2" customFormat="1">
      <c r="A465" s="39"/>
      <c r="B465" s="40"/>
      <c r="C465" s="41"/>
      <c r="D465" s="218" t="s">
        <v>157</v>
      </c>
      <c r="E465" s="41"/>
      <c r="F465" s="219" t="s">
        <v>1134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157</v>
      </c>
      <c r="AU465" s="18" t="s">
        <v>82</v>
      </c>
    </row>
    <row r="466" s="2" customFormat="1">
      <c r="A466" s="39"/>
      <c r="B466" s="40"/>
      <c r="C466" s="41"/>
      <c r="D466" s="223" t="s">
        <v>159</v>
      </c>
      <c r="E466" s="41"/>
      <c r="F466" s="224" t="s">
        <v>1135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159</v>
      </c>
      <c r="AU466" s="18" t="s">
        <v>82</v>
      </c>
    </row>
    <row r="467" s="13" customFormat="1">
      <c r="A467" s="13"/>
      <c r="B467" s="225"/>
      <c r="C467" s="226"/>
      <c r="D467" s="218" t="s">
        <v>161</v>
      </c>
      <c r="E467" s="227" t="s">
        <v>19</v>
      </c>
      <c r="F467" s="228" t="s">
        <v>1136</v>
      </c>
      <c r="G467" s="226"/>
      <c r="H467" s="229">
        <v>292.86000000000001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161</v>
      </c>
      <c r="AU467" s="235" t="s">
        <v>82</v>
      </c>
      <c r="AV467" s="13" t="s">
        <v>82</v>
      </c>
      <c r="AW467" s="13" t="s">
        <v>33</v>
      </c>
      <c r="AX467" s="13" t="s">
        <v>72</v>
      </c>
      <c r="AY467" s="235" t="s">
        <v>148</v>
      </c>
    </row>
    <row r="468" s="13" customFormat="1">
      <c r="A468" s="13"/>
      <c r="B468" s="225"/>
      <c r="C468" s="226"/>
      <c r="D468" s="218" t="s">
        <v>161</v>
      </c>
      <c r="E468" s="227" t="s">
        <v>19</v>
      </c>
      <c r="F468" s="228" t="s">
        <v>957</v>
      </c>
      <c r="G468" s="226"/>
      <c r="H468" s="229">
        <v>154.80000000000001</v>
      </c>
      <c r="I468" s="230"/>
      <c r="J468" s="226"/>
      <c r="K468" s="226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161</v>
      </c>
      <c r="AU468" s="235" t="s">
        <v>82</v>
      </c>
      <c r="AV468" s="13" t="s">
        <v>82</v>
      </c>
      <c r="AW468" s="13" t="s">
        <v>33</v>
      </c>
      <c r="AX468" s="13" t="s">
        <v>72</v>
      </c>
      <c r="AY468" s="235" t="s">
        <v>148</v>
      </c>
    </row>
    <row r="469" s="13" customFormat="1">
      <c r="A469" s="13"/>
      <c r="B469" s="225"/>
      <c r="C469" s="226"/>
      <c r="D469" s="218" t="s">
        <v>161</v>
      </c>
      <c r="E469" s="227" t="s">
        <v>19</v>
      </c>
      <c r="F469" s="228" t="s">
        <v>1137</v>
      </c>
      <c r="G469" s="226"/>
      <c r="H469" s="229">
        <v>70.799999999999997</v>
      </c>
      <c r="I469" s="230"/>
      <c r="J469" s="226"/>
      <c r="K469" s="226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161</v>
      </c>
      <c r="AU469" s="235" t="s">
        <v>82</v>
      </c>
      <c r="AV469" s="13" t="s">
        <v>82</v>
      </c>
      <c r="AW469" s="13" t="s">
        <v>33</v>
      </c>
      <c r="AX469" s="13" t="s">
        <v>72</v>
      </c>
      <c r="AY469" s="235" t="s">
        <v>148</v>
      </c>
    </row>
    <row r="470" s="14" customFormat="1">
      <c r="A470" s="14"/>
      <c r="B470" s="236"/>
      <c r="C470" s="237"/>
      <c r="D470" s="218" t="s">
        <v>161</v>
      </c>
      <c r="E470" s="238" t="s">
        <v>19</v>
      </c>
      <c r="F470" s="239" t="s">
        <v>254</v>
      </c>
      <c r="G470" s="237"/>
      <c r="H470" s="240">
        <v>518.46000000000004</v>
      </c>
      <c r="I470" s="241"/>
      <c r="J470" s="237"/>
      <c r="K470" s="237"/>
      <c r="L470" s="242"/>
      <c r="M470" s="243"/>
      <c r="N470" s="244"/>
      <c r="O470" s="244"/>
      <c r="P470" s="244"/>
      <c r="Q470" s="244"/>
      <c r="R470" s="244"/>
      <c r="S470" s="244"/>
      <c r="T470" s="24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6" t="s">
        <v>161</v>
      </c>
      <c r="AU470" s="246" t="s">
        <v>82</v>
      </c>
      <c r="AV470" s="14" t="s">
        <v>155</v>
      </c>
      <c r="AW470" s="14" t="s">
        <v>33</v>
      </c>
      <c r="AX470" s="14" t="s">
        <v>80</v>
      </c>
      <c r="AY470" s="246" t="s">
        <v>148</v>
      </c>
    </row>
    <row r="471" s="2" customFormat="1" ht="24.15" customHeight="1">
      <c r="A471" s="39"/>
      <c r="B471" s="40"/>
      <c r="C471" s="262" t="s">
        <v>1138</v>
      </c>
      <c r="D471" s="262" t="s">
        <v>700</v>
      </c>
      <c r="E471" s="263" t="s">
        <v>1139</v>
      </c>
      <c r="F471" s="264" t="s">
        <v>1140</v>
      </c>
      <c r="G471" s="265" t="s">
        <v>153</v>
      </c>
      <c r="H471" s="266">
        <v>42.512</v>
      </c>
      <c r="I471" s="267"/>
      <c r="J471" s="268">
        <f>ROUND(I471*H471,2)</f>
        <v>0</v>
      </c>
      <c r="K471" s="264" t="s">
        <v>662</v>
      </c>
      <c r="L471" s="269"/>
      <c r="M471" s="270" t="s">
        <v>19</v>
      </c>
      <c r="N471" s="271" t="s">
        <v>43</v>
      </c>
      <c r="O471" s="85"/>
      <c r="P471" s="214">
        <f>O471*H471</f>
        <v>0</v>
      </c>
      <c r="Q471" s="214">
        <v>0.02</v>
      </c>
      <c r="R471" s="214">
        <f>Q471*H471</f>
        <v>0.85024</v>
      </c>
      <c r="S471" s="214">
        <v>0</v>
      </c>
      <c r="T471" s="21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383</v>
      </c>
      <c r="AT471" s="216" t="s">
        <v>700</v>
      </c>
      <c r="AU471" s="216" t="s">
        <v>82</v>
      </c>
      <c r="AY471" s="18" t="s">
        <v>148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80</v>
      </c>
      <c r="BK471" s="217">
        <f>ROUND(I471*H471,2)</f>
        <v>0</v>
      </c>
      <c r="BL471" s="18" t="s">
        <v>261</v>
      </c>
      <c r="BM471" s="216" t="s">
        <v>1141</v>
      </c>
    </row>
    <row r="472" s="2" customFormat="1">
      <c r="A472" s="39"/>
      <c r="B472" s="40"/>
      <c r="C472" s="41"/>
      <c r="D472" s="218" t="s">
        <v>157</v>
      </c>
      <c r="E472" s="41"/>
      <c r="F472" s="219" t="s">
        <v>1140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157</v>
      </c>
      <c r="AU472" s="18" t="s">
        <v>82</v>
      </c>
    </row>
    <row r="473" s="2" customFormat="1">
      <c r="A473" s="39"/>
      <c r="B473" s="40"/>
      <c r="C473" s="41"/>
      <c r="D473" s="223" t="s">
        <v>159</v>
      </c>
      <c r="E473" s="41"/>
      <c r="F473" s="224" t="s">
        <v>1142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159</v>
      </c>
      <c r="AU473" s="18" t="s">
        <v>82</v>
      </c>
    </row>
    <row r="474" s="13" customFormat="1">
      <c r="A474" s="13"/>
      <c r="B474" s="225"/>
      <c r="C474" s="226"/>
      <c r="D474" s="218" t="s">
        <v>161</v>
      </c>
      <c r="E474" s="227" t="s">
        <v>19</v>
      </c>
      <c r="F474" s="228" t="s">
        <v>1143</v>
      </c>
      <c r="G474" s="226"/>
      <c r="H474" s="229">
        <v>25.943000000000001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161</v>
      </c>
      <c r="AU474" s="235" t="s">
        <v>82</v>
      </c>
      <c r="AV474" s="13" t="s">
        <v>82</v>
      </c>
      <c r="AW474" s="13" t="s">
        <v>33</v>
      </c>
      <c r="AX474" s="13" t="s">
        <v>72</v>
      </c>
      <c r="AY474" s="235" t="s">
        <v>148</v>
      </c>
    </row>
    <row r="475" s="13" customFormat="1">
      <c r="A475" s="13"/>
      <c r="B475" s="225"/>
      <c r="C475" s="226"/>
      <c r="D475" s="218" t="s">
        <v>161</v>
      </c>
      <c r="E475" s="227" t="s">
        <v>19</v>
      </c>
      <c r="F475" s="228" t="s">
        <v>1144</v>
      </c>
      <c r="G475" s="226"/>
      <c r="H475" s="229">
        <v>6.5309999999999997</v>
      </c>
      <c r="I475" s="230"/>
      <c r="J475" s="226"/>
      <c r="K475" s="226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161</v>
      </c>
      <c r="AU475" s="235" t="s">
        <v>82</v>
      </c>
      <c r="AV475" s="13" t="s">
        <v>82</v>
      </c>
      <c r="AW475" s="13" t="s">
        <v>33</v>
      </c>
      <c r="AX475" s="13" t="s">
        <v>72</v>
      </c>
      <c r="AY475" s="235" t="s">
        <v>148</v>
      </c>
    </row>
    <row r="476" s="13" customFormat="1">
      <c r="A476" s="13"/>
      <c r="B476" s="225"/>
      <c r="C476" s="226"/>
      <c r="D476" s="218" t="s">
        <v>161</v>
      </c>
      <c r="E476" s="227" t="s">
        <v>19</v>
      </c>
      <c r="F476" s="228" t="s">
        <v>1145</v>
      </c>
      <c r="G476" s="226"/>
      <c r="H476" s="229">
        <v>9.2040000000000006</v>
      </c>
      <c r="I476" s="230"/>
      <c r="J476" s="226"/>
      <c r="K476" s="226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161</v>
      </c>
      <c r="AU476" s="235" t="s">
        <v>82</v>
      </c>
      <c r="AV476" s="13" t="s">
        <v>82</v>
      </c>
      <c r="AW476" s="13" t="s">
        <v>33</v>
      </c>
      <c r="AX476" s="13" t="s">
        <v>72</v>
      </c>
      <c r="AY476" s="235" t="s">
        <v>148</v>
      </c>
    </row>
    <row r="477" s="14" customFormat="1">
      <c r="A477" s="14"/>
      <c r="B477" s="236"/>
      <c r="C477" s="237"/>
      <c r="D477" s="218" t="s">
        <v>161</v>
      </c>
      <c r="E477" s="238" t="s">
        <v>19</v>
      </c>
      <c r="F477" s="239" t="s">
        <v>254</v>
      </c>
      <c r="G477" s="237"/>
      <c r="H477" s="240">
        <v>41.678000000000004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6" t="s">
        <v>161</v>
      </c>
      <c r="AU477" s="246" t="s">
        <v>82</v>
      </c>
      <c r="AV477" s="14" t="s">
        <v>155</v>
      </c>
      <c r="AW477" s="14" t="s">
        <v>33</v>
      </c>
      <c r="AX477" s="14" t="s">
        <v>80</v>
      </c>
      <c r="AY477" s="246" t="s">
        <v>148</v>
      </c>
    </row>
    <row r="478" s="13" customFormat="1">
      <c r="A478" s="13"/>
      <c r="B478" s="225"/>
      <c r="C478" s="226"/>
      <c r="D478" s="218" t="s">
        <v>161</v>
      </c>
      <c r="E478" s="226"/>
      <c r="F478" s="228" t="s">
        <v>1146</v>
      </c>
      <c r="G478" s="226"/>
      <c r="H478" s="229">
        <v>42.512</v>
      </c>
      <c r="I478" s="230"/>
      <c r="J478" s="226"/>
      <c r="K478" s="226"/>
      <c r="L478" s="231"/>
      <c r="M478" s="232"/>
      <c r="N478" s="233"/>
      <c r="O478" s="233"/>
      <c r="P478" s="233"/>
      <c r="Q478" s="233"/>
      <c r="R478" s="233"/>
      <c r="S478" s="233"/>
      <c r="T478" s="23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5" t="s">
        <v>161</v>
      </c>
      <c r="AU478" s="235" t="s">
        <v>82</v>
      </c>
      <c r="AV478" s="13" t="s">
        <v>82</v>
      </c>
      <c r="AW478" s="13" t="s">
        <v>4</v>
      </c>
      <c r="AX478" s="13" t="s">
        <v>80</v>
      </c>
      <c r="AY478" s="235" t="s">
        <v>148</v>
      </c>
    </row>
    <row r="479" s="2" customFormat="1" ht="24.15" customHeight="1">
      <c r="A479" s="39"/>
      <c r="B479" s="40"/>
      <c r="C479" s="262" t="s">
        <v>1147</v>
      </c>
      <c r="D479" s="262" t="s">
        <v>700</v>
      </c>
      <c r="E479" s="263" t="s">
        <v>1148</v>
      </c>
      <c r="F479" s="264" t="s">
        <v>1149</v>
      </c>
      <c r="G479" s="265" t="s">
        <v>174</v>
      </c>
      <c r="H479" s="266">
        <v>203.55099999999999</v>
      </c>
      <c r="I479" s="267"/>
      <c r="J479" s="268">
        <f>ROUND(I479*H479,2)</f>
        <v>0</v>
      </c>
      <c r="K479" s="264" t="s">
        <v>662</v>
      </c>
      <c r="L479" s="269"/>
      <c r="M479" s="270" t="s">
        <v>19</v>
      </c>
      <c r="N479" s="271" t="s">
        <v>43</v>
      </c>
      <c r="O479" s="85"/>
      <c r="P479" s="214">
        <f>O479*H479</f>
        <v>0</v>
      </c>
      <c r="Q479" s="214">
        <v>0.0035000000000000001</v>
      </c>
      <c r="R479" s="214">
        <f>Q479*H479</f>
        <v>0.71242850000000002</v>
      </c>
      <c r="S479" s="214">
        <v>0</v>
      </c>
      <c r="T479" s="215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6" t="s">
        <v>383</v>
      </c>
      <c r="AT479" s="216" t="s">
        <v>700</v>
      </c>
      <c r="AU479" s="216" t="s">
        <v>82</v>
      </c>
      <c r="AY479" s="18" t="s">
        <v>148</v>
      </c>
      <c r="BE479" s="217">
        <f>IF(N479="základní",J479,0)</f>
        <v>0</v>
      </c>
      <c r="BF479" s="217">
        <f>IF(N479="snížená",J479,0)</f>
        <v>0</v>
      </c>
      <c r="BG479" s="217">
        <f>IF(N479="zákl. přenesená",J479,0)</f>
        <v>0</v>
      </c>
      <c r="BH479" s="217">
        <f>IF(N479="sníž. přenesená",J479,0)</f>
        <v>0</v>
      </c>
      <c r="BI479" s="217">
        <f>IF(N479="nulová",J479,0)</f>
        <v>0</v>
      </c>
      <c r="BJ479" s="18" t="s">
        <v>80</v>
      </c>
      <c r="BK479" s="217">
        <f>ROUND(I479*H479,2)</f>
        <v>0</v>
      </c>
      <c r="BL479" s="18" t="s">
        <v>261</v>
      </c>
      <c r="BM479" s="216" t="s">
        <v>1150</v>
      </c>
    </row>
    <row r="480" s="2" customFormat="1">
      <c r="A480" s="39"/>
      <c r="B480" s="40"/>
      <c r="C480" s="41"/>
      <c r="D480" s="218" t="s">
        <v>157</v>
      </c>
      <c r="E480" s="41"/>
      <c r="F480" s="219" t="s">
        <v>1149</v>
      </c>
      <c r="G480" s="41"/>
      <c r="H480" s="41"/>
      <c r="I480" s="220"/>
      <c r="J480" s="41"/>
      <c r="K480" s="41"/>
      <c r="L480" s="45"/>
      <c r="M480" s="221"/>
      <c r="N480" s="222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157</v>
      </c>
      <c r="AU480" s="18" t="s">
        <v>82</v>
      </c>
    </row>
    <row r="481" s="2" customFormat="1">
      <c r="A481" s="39"/>
      <c r="B481" s="40"/>
      <c r="C481" s="41"/>
      <c r="D481" s="223" t="s">
        <v>159</v>
      </c>
      <c r="E481" s="41"/>
      <c r="F481" s="224" t="s">
        <v>1151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159</v>
      </c>
      <c r="AU481" s="18" t="s">
        <v>82</v>
      </c>
    </row>
    <row r="482" s="13" customFormat="1">
      <c r="A482" s="13"/>
      <c r="B482" s="225"/>
      <c r="C482" s="226"/>
      <c r="D482" s="218" t="s">
        <v>161</v>
      </c>
      <c r="E482" s="227" t="s">
        <v>19</v>
      </c>
      <c r="F482" s="228" t="s">
        <v>1152</v>
      </c>
      <c r="G482" s="226"/>
      <c r="H482" s="229">
        <v>199.56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161</v>
      </c>
      <c r="AU482" s="235" t="s">
        <v>82</v>
      </c>
      <c r="AV482" s="13" t="s">
        <v>82</v>
      </c>
      <c r="AW482" s="13" t="s">
        <v>33</v>
      </c>
      <c r="AX482" s="13" t="s">
        <v>80</v>
      </c>
      <c r="AY482" s="235" t="s">
        <v>148</v>
      </c>
    </row>
    <row r="483" s="13" customFormat="1">
      <c r="A483" s="13"/>
      <c r="B483" s="225"/>
      <c r="C483" s="226"/>
      <c r="D483" s="218" t="s">
        <v>161</v>
      </c>
      <c r="E483" s="226"/>
      <c r="F483" s="228" t="s">
        <v>1153</v>
      </c>
      <c r="G483" s="226"/>
      <c r="H483" s="229">
        <v>203.55099999999999</v>
      </c>
      <c r="I483" s="230"/>
      <c r="J483" s="226"/>
      <c r="K483" s="226"/>
      <c r="L483" s="231"/>
      <c r="M483" s="232"/>
      <c r="N483" s="233"/>
      <c r="O483" s="233"/>
      <c r="P483" s="233"/>
      <c r="Q483" s="233"/>
      <c r="R483" s="233"/>
      <c r="S483" s="233"/>
      <c r="T483" s="23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5" t="s">
        <v>161</v>
      </c>
      <c r="AU483" s="235" t="s">
        <v>82</v>
      </c>
      <c r="AV483" s="13" t="s">
        <v>82</v>
      </c>
      <c r="AW483" s="13" t="s">
        <v>4</v>
      </c>
      <c r="AX483" s="13" t="s">
        <v>80</v>
      </c>
      <c r="AY483" s="235" t="s">
        <v>148</v>
      </c>
    </row>
    <row r="484" s="2" customFormat="1" ht="24.15" customHeight="1">
      <c r="A484" s="39"/>
      <c r="B484" s="40"/>
      <c r="C484" s="262" t="s">
        <v>1154</v>
      </c>
      <c r="D484" s="262" t="s">
        <v>700</v>
      </c>
      <c r="E484" s="263" t="s">
        <v>1155</v>
      </c>
      <c r="F484" s="264" t="s">
        <v>1156</v>
      </c>
      <c r="G484" s="265" t="s">
        <v>174</v>
      </c>
      <c r="H484" s="266">
        <v>72.215999999999994</v>
      </c>
      <c r="I484" s="267"/>
      <c r="J484" s="268">
        <f>ROUND(I484*H484,2)</f>
        <v>0</v>
      </c>
      <c r="K484" s="264" t="s">
        <v>662</v>
      </c>
      <c r="L484" s="269"/>
      <c r="M484" s="270" t="s">
        <v>19</v>
      </c>
      <c r="N484" s="271" t="s">
        <v>43</v>
      </c>
      <c r="O484" s="85"/>
      <c r="P484" s="214">
        <f>O484*H484</f>
        <v>0</v>
      </c>
      <c r="Q484" s="214">
        <v>0.0040000000000000001</v>
      </c>
      <c r="R484" s="214">
        <f>Q484*H484</f>
        <v>0.28886400000000001</v>
      </c>
      <c r="S484" s="214">
        <v>0</v>
      </c>
      <c r="T484" s="21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6" t="s">
        <v>383</v>
      </c>
      <c r="AT484" s="216" t="s">
        <v>700</v>
      </c>
      <c r="AU484" s="216" t="s">
        <v>82</v>
      </c>
      <c r="AY484" s="18" t="s">
        <v>148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8" t="s">
        <v>80</v>
      </c>
      <c r="BK484" s="217">
        <f>ROUND(I484*H484,2)</f>
        <v>0</v>
      </c>
      <c r="BL484" s="18" t="s">
        <v>261</v>
      </c>
      <c r="BM484" s="216" t="s">
        <v>1157</v>
      </c>
    </row>
    <row r="485" s="2" customFormat="1">
      <c r="A485" s="39"/>
      <c r="B485" s="40"/>
      <c r="C485" s="41"/>
      <c r="D485" s="218" t="s">
        <v>157</v>
      </c>
      <c r="E485" s="41"/>
      <c r="F485" s="219" t="s">
        <v>1156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157</v>
      </c>
      <c r="AU485" s="18" t="s">
        <v>82</v>
      </c>
    </row>
    <row r="486" s="2" customFormat="1">
      <c r="A486" s="39"/>
      <c r="B486" s="40"/>
      <c r="C486" s="41"/>
      <c r="D486" s="223" t="s">
        <v>159</v>
      </c>
      <c r="E486" s="41"/>
      <c r="F486" s="224" t="s">
        <v>1158</v>
      </c>
      <c r="G486" s="41"/>
      <c r="H486" s="41"/>
      <c r="I486" s="220"/>
      <c r="J486" s="41"/>
      <c r="K486" s="41"/>
      <c r="L486" s="45"/>
      <c r="M486" s="221"/>
      <c r="N486" s="222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159</v>
      </c>
      <c r="AU486" s="18" t="s">
        <v>82</v>
      </c>
    </row>
    <row r="487" s="13" customFormat="1">
      <c r="A487" s="13"/>
      <c r="B487" s="225"/>
      <c r="C487" s="226"/>
      <c r="D487" s="218" t="s">
        <v>161</v>
      </c>
      <c r="E487" s="227" t="s">
        <v>19</v>
      </c>
      <c r="F487" s="228" t="s">
        <v>1137</v>
      </c>
      <c r="G487" s="226"/>
      <c r="H487" s="229">
        <v>70.799999999999997</v>
      </c>
      <c r="I487" s="230"/>
      <c r="J487" s="226"/>
      <c r="K487" s="226"/>
      <c r="L487" s="231"/>
      <c r="M487" s="232"/>
      <c r="N487" s="233"/>
      <c r="O487" s="233"/>
      <c r="P487" s="233"/>
      <c r="Q487" s="233"/>
      <c r="R487" s="233"/>
      <c r="S487" s="233"/>
      <c r="T487" s="23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5" t="s">
        <v>161</v>
      </c>
      <c r="AU487" s="235" t="s">
        <v>82</v>
      </c>
      <c r="AV487" s="13" t="s">
        <v>82</v>
      </c>
      <c r="AW487" s="13" t="s">
        <v>33</v>
      </c>
      <c r="AX487" s="13" t="s">
        <v>80</v>
      </c>
      <c r="AY487" s="235" t="s">
        <v>148</v>
      </c>
    </row>
    <row r="488" s="13" customFormat="1">
      <c r="A488" s="13"/>
      <c r="B488" s="225"/>
      <c r="C488" s="226"/>
      <c r="D488" s="218" t="s">
        <v>161</v>
      </c>
      <c r="E488" s="226"/>
      <c r="F488" s="228" t="s">
        <v>1159</v>
      </c>
      <c r="G488" s="226"/>
      <c r="H488" s="229">
        <v>72.215999999999994</v>
      </c>
      <c r="I488" s="230"/>
      <c r="J488" s="226"/>
      <c r="K488" s="226"/>
      <c r="L488" s="231"/>
      <c r="M488" s="232"/>
      <c r="N488" s="233"/>
      <c r="O488" s="233"/>
      <c r="P488" s="233"/>
      <c r="Q488" s="233"/>
      <c r="R488" s="233"/>
      <c r="S488" s="233"/>
      <c r="T488" s="23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5" t="s">
        <v>161</v>
      </c>
      <c r="AU488" s="235" t="s">
        <v>82</v>
      </c>
      <c r="AV488" s="13" t="s">
        <v>82</v>
      </c>
      <c r="AW488" s="13" t="s">
        <v>4</v>
      </c>
      <c r="AX488" s="13" t="s">
        <v>80</v>
      </c>
      <c r="AY488" s="235" t="s">
        <v>148</v>
      </c>
    </row>
    <row r="489" s="2" customFormat="1" ht="24.15" customHeight="1">
      <c r="A489" s="39"/>
      <c r="B489" s="40"/>
      <c r="C489" s="262" t="s">
        <v>1160</v>
      </c>
      <c r="D489" s="262" t="s">
        <v>700</v>
      </c>
      <c r="E489" s="263" t="s">
        <v>1161</v>
      </c>
      <c r="F489" s="264" t="s">
        <v>1162</v>
      </c>
      <c r="G489" s="265" t="s">
        <v>174</v>
      </c>
      <c r="H489" s="266">
        <v>315.79199999999997</v>
      </c>
      <c r="I489" s="267"/>
      <c r="J489" s="268">
        <f>ROUND(I489*H489,2)</f>
        <v>0</v>
      </c>
      <c r="K489" s="264" t="s">
        <v>19</v>
      </c>
      <c r="L489" s="269"/>
      <c r="M489" s="270" t="s">
        <v>19</v>
      </c>
      <c r="N489" s="271" t="s">
        <v>43</v>
      </c>
      <c r="O489" s="85"/>
      <c r="P489" s="214">
        <f>O489*H489</f>
        <v>0</v>
      </c>
      <c r="Q489" s="214">
        <v>0.0060000000000000001</v>
      </c>
      <c r="R489" s="214">
        <f>Q489*H489</f>
        <v>1.8947519999999998</v>
      </c>
      <c r="S489" s="214">
        <v>0</v>
      </c>
      <c r="T489" s="21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6" t="s">
        <v>383</v>
      </c>
      <c r="AT489" s="216" t="s">
        <v>700</v>
      </c>
      <c r="AU489" s="216" t="s">
        <v>82</v>
      </c>
      <c r="AY489" s="18" t="s">
        <v>148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8" t="s">
        <v>80</v>
      </c>
      <c r="BK489" s="217">
        <f>ROUND(I489*H489,2)</f>
        <v>0</v>
      </c>
      <c r="BL489" s="18" t="s">
        <v>261</v>
      </c>
      <c r="BM489" s="216" t="s">
        <v>1163</v>
      </c>
    </row>
    <row r="490" s="2" customFormat="1">
      <c r="A490" s="39"/>
      <c r="B490" s="40"/>
      <c r="C490" s="41"/>
      <c r="D490" s="218" t="s">
        <v>157</v>
      </c>
      <c r="E490" s="41"/>
      <c r="F490" s="219" t="s">
        <v>1164</v>
      </c>
      <c r="G490" s="41"/>
      <c r="H490" s="41"/>
      <c r="I490" s="220"/>
      <c r="J490" s="41"/>
      <c r="K490" s="41"/>
      <c r="L490" s="45"/>
      <c r="M490" s="221"/>
      <c r="N490" s="222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157</v>
      </c>
      <c r="AU490" s="18" t="s">
        <v>82</v>
      </c>
    </row>
    <row r="491" s="13" customFormat="1">
      <c r="A491" s="13"/>
      <c r="B491" s="225"/>
      <c r="C491" s="226"/>
      <c r="D491" s="218" t="s">
        <v>161</v>
      </c>
      <c r="E491" s="226"/>
      <c r="F491" s="228" t="s">
        <v>1165</v>
      </c>
      <c r="G491" s="226"/>
      <c r="H491" s="229">
        <v>315.79199999999997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161</v>
      </c>
      <c r="AU491" s="235" t="s">
        <v>82</v>
      </c>
      <c r="AV491" s="13" t="s">
        <v>82</v>
      </c>
      <c r="AW491" s="13" t="s">
        <v>4</v>
      </c>
      <c r="AX491" s="13" t="s">
        <v>80</v>
      </c>
      <c r="AY491" s="235" t="s">
        <v>148</v>
      </c>
    </row>
    <row r="492" s="2" customFormat="1" ht="33" customHeight="1">
      <c r="A492" s="39"/>
      <c r="B492" s="40"/>
      <c r="C492" s="262" t="s">
        <v>1166</v>
      </c>
      <c r="D492" s="262" t="s">
        <v>700</v>
      </c>
      <c r="E492" s="263" t="s">
        <v>1167</v>
      </c>
      <c r="F492" s="264" t="s">
        <v>1168</v>
      </c>
      <c r="G492" s="265" t="s">
        <v>174</v>
      </c>
      <c r="H492" s="266">
        <v>95.165999999999997</v>
      </c>
      <c r="I492" s="267"/>
      <c r="J492" s="268">
        <f>ROUND(I492*H492,2)</f>
        <v>0</v>
      </c>
      <c r="K492" s="264" t="s">
        <v>662</v>
      </c>
      <c r="L492" s="269"/>
      <c r="M492" s="270" t="s">
        <v>19</v>
      </c>
      <c r="N492" s="271" t="s">
        <v>43</v>
      </c>
      <c r="O492" s="85"/>
      <c r="P492" s="214">
        <f>O492*H492</f>
        <v>0</v>
      </c>
      <c r="Q492" s="214">
        <v>0.0035999999999999999</v>
      </c>
      <c r="R492" s="214">
        <f>Q492*H492</f>
        <v>0.3425976</v>
      </c>
      <c r="S492" s="214">
        <v>0</v>
      </c>
      <c r="T492" s="21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6" t="s">
        <v>383</v>
      </c>
      <c r="AT492" s="216" t="s">
        <v>700</v>
      </c>
      <c r="AU492" s="216" t="s">
        <v>82</v>
      </c>
      <c r="AY492" s="18" t="s">
        <v>148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8" t="s">
        <v>80</v>
      </c>
      <c r="BK492" s="217">
        <f>ROUND(I492*H492,2)</f>
        <v>0</v>
      </c>
      <c r="BL492" s="18" t="s">
        <v>261</v>
      </c>
      <c r="BM492" s="216" t="s">
        <v>1169</v>
      </c>
    </row>
    <row r="493" s="2" customFormat="1">
      <c r="A493" s="39"/>
      <c r="B493" s="40"/>
      <c r="C493" s="41"/>
      <c r="D493" s="218" t="s">
        <v>157</v>
      </c>
      <c r="E493" s="41"/>
      <c r="F493" s="219" t="s">
        <v>1168</v>
      </c>
      <c r="G493" s="41"/>
      <c r="H493" s="41"/>
      <c r="I493" s="220"/>
      <c r="J493" s="41"/>
      <c r="K493" s="41"/>
      <c r="L493" s="45"/>
      <c r="M493" s="221"/>
      <c r="N493" s="222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157</v>
      </c>
      <c r="AU493" s="18" t="s">
        <v>82</v>
      </c>
    </row>
    <row r="494" s="2" customFormat="1">
      <c r="A494" s="39"/>
      <c r="B494" s="40"/>
      <c r="C494" s="41"/>
      <c r="D494" s="223" t="s">
        <v>159</v>
      </c>
      <c r="E494" s="41"/>
      <c r="F494" s="224" t="s">
        <v>1170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159</v>
      </c>
      <c r="AU494" s="18" t="s">
        <v>82</v>
      </c>
    </row>
    <row r="495" s="13" customFormat="1">
      <c r="A495" s="13"/>
      <c r="B495" s="225"/>
      <c r="C495" s="226"/>
      <c r="D495" s="218" t="s">
        <v>161</v>
      </c>
      <c r="E495" s="226"/>
      <c r="F495" s="228" t="s">
        <v>1171</v>
      </c>
      <c r="G495" s="226"/>
      <c r="H495" s="229">
        <v>95.165999999999997</v>
      </c>
      <c r="I495" s="230"/>
      <c r="J495" s="226"/>
      <c r="K495" s="226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161</v>
      </c>
      <c r="AU495" s="235" t="s">
        <v>82</v>
      </c>
      <c r="AV495" s="13" t="s">
        <v>82</v>
      </c>
      <c r="AW495" s="13" t="s">
        <v>4</v>
      </c>
      <c r="AX495" s="13" t="s">
        <v>80</v>
      </c>
      <c r="AY495" s="235" t="s">
        <v>148</v>
      </c>
    </row>
    <row r="496" s="2" customFormat="1" ht="33" customHeight="1">
      <c r="A496" s="39"/>
      <c r="B496" s="40"/>
      <c r="C496" s="205" t="s">
        <v>1172</v>
      </c>
      <c r="D496" s="205" t="s">
        <v>150</v>
      </c>
      <c r="E496" s="206" t="s">
        <v>1173</v>
      </c>
      <c r="F496" s="207" t="s">
        <v>1174</v>
      </c>
      <c r="G496" s="208" t="s">
        <v>174</v>
      </c>
      <c r="H496" s="209">
        <v>71.942999999999998</v>
      </c>
      <c r="I496" s="210"/>
      <c r="J496" s="211">
        <f>ROUND(I496*H496,2)</f>
        <v>0</v>
      </c>
      <c r="K496" s="207" t="s">
        <v>662</v>
      </c>
      <c r="L496" s="45"/>
      <c r="M496" s="212" t="s">
        <v>19</v>
      </c>
      <c r="N496" s="213" t="s">
        <v>43</v>
      </c>
      <c r="O496" s="85"/>
      <c r="P496" s="214">
        <f>O496*H496</f>
        <v>0</v>
      </c>
      <c r="Q496" s="214">
        <v>0.00019000000000000001</v>
      </c>
      <c r="R496" s="214">
        <f>Q496*H496</f>
        <v>0.01366917</v>
      </c>
      <c r="S496" s="214">
        <v>0</v>
      </c>
      <c r="T496" s="21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6" t="s">
        <v>261</v>
      </c>
      <c r="AT496" s="216" t="s">
        <v>150</v>
      </c>
      <c r="AU496" s="216" t="s">
        <v>82</v>
      </c>
      <c r="AY496" s="18" t="s">
        <v>148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80</v>
      </c>
      <c r="BK496" s="217">
        <f>ROUND(I496*H496,2)</f>
        <v>0</v>
      </c>
      <c r="BL496" s="18" t="s">
        <v>261</v>
      </c>
      <c r="BM496" s="216" t="s">
        <v>1175</v>
      </c>
    </row>
    <row r="497" s="2" customFormat="1">
      <c r="A497" s="39"/>
      <c r="B497" s="40"/>
      <c r="C497" s="41"/>
      <c r="D497" s="218" t="s">
        <v>157</v>
      </c>
      <c r="E497" s="41"/>
      <c r="F497" s="219" t="s">
        <v>1176</v>
      </c>
      <c r="G497" s="41"/>
      <c r="H497" s="41"/>
      <c r="I497" s="220"/>
      <c r="J497" s="41"/>
      <c r="K497" s="41"/>
      <c r="L497" s="45"/>
      <c r="M497" s="221"/>
      <c r="N497" s="222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157</v>
      </c>
      <c r="AU497" s="18" t="s">
        <v>82</v>
      </c>
    </row>
    <row r="498" s="2" customFormat="1">
      <c r="A498" s="39"/>
      <c r="B498" s="40"/>
      <c r="C498" s="41"/>
      <c r="D498" s="223" t="s">
        <v>159</v>
      </c>
      <c r="E498" s="41"/>
      <c r="F498" s="224" t="s">
        <v>1177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159</v>
      </c>
      <c r="AU498" s="18" t="s">
        <v>82</v>
      </c>
    </row>
    <row r="499" s="13" customFormat="1">
      <c r="A499" s="13"/>
      <c r="B499" s="225"/>
      <c r="C499" s="226"/>
      <c r="D499" s="218" t="s">
        <v>161</v>
      </c>
      <c r="E499" s="227" t="s">
        <v>19</v>
      </c>
      <c r="F499" s="228" t="s">
        <v>1178</v>
      </c>
      <c r="G499" s="226"/>
      <c r="H499" s="229">
        <v>53.280000000000001</v>
      </c>
      <c r="I499" s="230"/>
      <c r="J499" s="226"/>
      <c r="K499" s="226"/>
      <c r="L499" s="231"/>
      <c r="M499" s="232"/>
      <c r="N499" s="233"/>
      <c r="O499" s="233"/>
      <c r="P499" s="233"/>
      <c r="Q499" s="233"/>
      <c r="R499" s="233"/>
      <c r="S499" s="233"/>
      <c r="T499" s="23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5" t="s">
        <v>161</v>
      </c>
      <c r="AU499" s="235" t="s">
        <v>82</v>
      </c>
      <c r="AV499" s="13" t="s">
        <v>82</v>
      </c>
      <c r="AW499" s="13" t="s">
        <v>33</v>
      </c>
      <c r="AX499" s="13" t="s">
        <v>72</v>
      </c>
      <c r="AY499" s="235" t="s">
        <v>148</v>
      </c>
    </row>
    <row r="500" s="13" customFormat="1">
      <c r="A500" s="13"/>
      <c r="B500" s="225"/>
      <c r="C500" s="226"/>
      <c r="D500" s="218" t="s">
        <v>161</v>
      </c>
      <c r="E500" s="227" t="s">
        <v>19</v>
      </c>
      <c r="F500" s="228" t="s">
        <v>1179</v>
      </c>
      <c r="G500" s="226"/>
      <c r="H500" s="229">
        <v>9.1880000000000006</v>
      </c>
      <c r="I500" s="230"/>
      <c r="J500" s="226"/>
      <c r="K500" s="226"/>
      <c r="L500" s="231"/>
      <c r="M500" s="232"/>
      <c r="N500" s="233"/>
      <c r="O500" s="233"/>
      <c r="P500" s="233"/>
      <c r="Q500" s="233"/>
      <c r="R500" s="233"/>
      <c r="S500" s="233"/>
      <c r="T500" s="23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5" t="s">
        <v>161</v>
      </c>
      <c r="AU500" s="235" t="s">
        <v>82</v>
      </c>
      <c r="AV500" s="13" t="s">
        <v>82</v>
      </c>
      <c r="AW500" s="13" t="s">
        <v>33</v>
      </c>
      <c r="AX500" s="13" t="s">
        <v>72</v>
      </c>
      <c r="AY500" s="235" t="s">
        <v>148</v>
      </c>
    </row>
    <row r="501" s="13" customFormat="1">
      <c r="A501" s="13"/>
      <c r="B501" s="225"/>
      <c r="C501" s="226"/>
      <c r="D501" s="218" t="s">
        <v>161</v>
      </c>
      <c r="E501" s="227" t="s">
        <v>19</v>
      </c>
      <c r="F501" s="228" t="s">
        <v>1180</v>
      </c>
      <c r="G501" s="226"/>
      <c r="H501" s="229">
        <v>0.69999999999999996</v>
      </c>
      <c r="I501" s="230"/>
      <c r="J501" s="226"/>
      <c r="K501" s="226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161</v>
      </c>
      <c r="AU501" s="235" t="s">
        <v>82</v>
      </c>
      <c r="AV501" s="13" t="s">
        <v>82</v>
      </c>
      <c r="AW501" s="13" t="s">
        <v>33</v>
      </c>
      <c r="AX501" s="13" t="s">
        <v>72</v>
      </c>
      <c r="AY501" s="235" t="s">
        <v>148</v>
      </c>
    </row>
    <row r="502" s="13" customFormat="1">
      <c r="A502" s="13"/>
      <c r="B502" s="225"/>
      <c r="C502" s="226"/>
      <c r="D502" s="218" t="s">
        <v>161</v>
      </c>
      <c r="E502" s="227" t="s">
        <v>19</v>
      </c>
      <c r="F502" s="228" t="s">
        <v>1181</v>
      </c>
      <c r="G502" s="226"/>
      <c r="H502" s="229">
        <v>8.7750000000000004</v>
      </c>
      <c r="I502" s="230"/>
      <c r="J502" s="226"/>
      <c r="K502" s="226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161</v>
      </c>
      <c r="AU502" s="235" t="s">
        <v>82</v>
      </c>
      <c r="AV502" s="13" t="s">
        <v>82</v>
      </c>
      <c r="AW502" s="13" t="s">
        <v>33</v>
      </c>
      <c r="AX502" s="13" t="s">
        <v>72</v>
      </c>
      <c r="AY502" s="235" t="s">
        <v>148</v>
      </c>
    </row>
    <row r="503" s="14" customFormat="1">
      <c r="A503" s="14"/>
      <c r="B503" s="236"/>
      <c r="C503" s="237"/>
      <c r="D503" s="218" t="s">
        <v>161</v>
      </c>
      <c r="E503" s="238" t="s">
        <v>19</v>
      </c>
      <c r="F503" s="239" t="s">
        <v>254</v>
      </c>
      <c r="G503" s="237"/>
      <c r="H503" s="240">
        <v>71.943000000000012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6" t="s">
        <v>161</v>
      </c>
      <c r="AU503" s="246" t="s">
        <v>82</v>
      </c>
      <c r="AV503" s="14" t="s">
        <v>155</v>
      </c>
      <c r="AW503" s="14" t="s">
        <v>33</v>
      </c>
      <c r="AX503" s="14" t="s">
        <v>80</v>
      </c>
      <c r="AY503" s="246" t="s">
        <v>148</v>
      </c>
    </row>
    <row r="504" s="2" customFormat="1" ht="24.15" customHeight="1">
      <c r="A504" s="39"/>
      <c r="B504" s="40"/>
      <c r="C504" s="262" t="s">
        <v>1182</v>
      </c>
      <c r="D504" s="262" t="s">
        <v>700</v>
      </c>
      <c r="E504" s="263" t="s">
        <v>1183</v>
      </c>
      <c r="F504" s="264" t="s">
        <v>1184</v>
      </c>
      <c r="G504" s="265" t="s">
        <v>174</v>
      </c>
      <c r="H504" s="266">
        <v>12.077</v>
      </c>
      <c r="I504" s="267"/>
      <c r="J504" s="268">
        <f>ROUND(I504*H504,2)</f>
        <v>0</v>
      </c>
      <c r="K504" s="264" t="s">
        <v>662</v>
      </c>
      <c r="L504" s="269"/>
      <c r="M504" s="270" t="s">
        <v>19</v>
      </c>
      <c r="N504" s="271" t="s">
        <v>43</v>
      </c>
      <c r="O504" s="85"/>
      <c r="P504" s="214">
        <f>O504*H504</f>
        <v>0</v>
      </c>
      <c r="Q504" s="214">
        <v>0.0018</v>
      </c>
      <c r="R504" s="214">
        <f>Q504*H504</f>
        <v>0.0217386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383</v>
      </c>
      <c r="AT504" s="216" t="s">
        <v>700</v>
      </c>
      <c r="AU504" s="216" t="s">
        <v>82</v>
      </c>
      <c r="AY504" s="18" t="s">
        <v>148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80</v>
      </c>
      <c r="BK504" s="217">
        <f>ROUND(I504*H504,2)</f>
        <v>0</v>
      </c>
      <c r="BL504" s="18" t="s">
        <v>261</v>
      </c>
      <c r="BM504" s="216" t="s">
        <v>1185</v>
      </c>
    </row>
    <row r="505" s="2" customFormat="1">
      <c r="A505" s="39"/>
      <c r="B505" s="40"/>
      <c r="C505" s="41"/>
      <c r="D505" s="218" t="s">
        <v>157</v>
      </c>
      <c r="E505" s="41"/>
      <c r="F505" s="219" t="s">
        <v>1184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157</v>
      </c>
      <c r="AU505" s="18" t="s">
        <v>82</v>
      </c>
    </row>
    <row r="506" s="2" customFormat="1">
      <c r="A506" s="39"/>
      <c r="B506" s="40"/>
      <c r="C506" s="41"/>
      <c r="D506" s="223" t="s">
        <v>159</v>
      </c>
      <c r="E506" s="41"/>
      <c r="F506" s="224" t="s">
        <v>1186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159</v>
      </c>
      <c r="AU506" s="18" t="s">
        <v>82</v>
      </c>
    </row>
    <row r="507" s="13" customFormat="1">
      <c r="A507" s="13"/>
      <c r="B507" s="225"/>
      <c r="C507" s="226"/>
      <c r="D507" s="218" t="s">
        <v>161</v>
      </c>
      <c r="E507" s="227" t="s">
        <v>19</v>
      </c>
      <c r="F507" s="228" t="s">
        <v>862</v>
      </c>
      <c r="G507" s="226"/>
      <c r="H507" s="229">
        <v>11.84</v>
      </c>
      <c r="I507" s="230"/>
      <c r="J507" s="226"/>
      <c r="K507" s="226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161</v>
      </c>
      <c r="AU507" s="235" t="s">
        <v>82</v>
      </c>
      <c r="AV507" s="13" t="s">
        <v>82</v>
      </c>
      <c r="AW507" s="13" t="s">
        <v>33</v>
      </c>
      <c r="AX507" s="13" t="s">
        <v>80</v>
      </c>
      <c r="AY507" s="235" t="s">
        <v>148</v>
      </c>
    </row>
    <row r="508" s="13" customFormat="1">
      <c r="A508" s="13"/>
      <c r="B508" s="225"/>
      <c r="C508" s="226"/>
      <c r="D508" s="218" t="s">
        <v>161</v>
      </c>
      <c r="E508" s="226"/>
      <c r="F508" s="228" t="s">
        <v>1187</v>
      </c>
      <c r="G508" s="226"/>
      <c r="H508" s="229">
        <v>12.077</v>
      </c>
      <c r="I508" s="230"/>
      <c r="J508" s="226"/>
      <c r="K508" s="226"/>
      <c r="L508" s="231"/>
      <c r="M508" s="232"/>
      <c r="N508" s="233"/>
      <c r="O508" s="233"/>
      <c r="P508" s="233"/>
      <c r="Q508" s="233"/>
      <c r="R508" s="233"/>
      <c r="S508" s="233"/>
      <c r="T508" s="23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5" t="s">
        <v>161</v>
      </c>
      <c r="AU508" s="235" t="s">
        <v>82</v>
      </c>
      <c r="AV508" s="13" t="s">
        <v>82</v>
      </c>
      <c r="AW508" s="13" t="s">
        <v>4</v>
      </c>
      <c r="AX508" s="13" t="s">
        <v>80</v>
      </c>
      <c r="AY508" s="235" t="s">
        <v>148</v>
      </c>
    </row>
    <row r="509" s="2" customFormat="1" ht="24.15" customHeight="1">
      <c r="A509" s="39"/>
      <c r="B509" s="40"/>
      <c r="C509" s="262" t="s">
        <v>1188</v>
      </c>
      <c r="D509" s="262" t="s">
        <v>700</v>
      </c>
      <c r="E509" s="263" t="s">
        <v>1106</v>
      </c>
      <c r="F509" s="264" t="s">
        <v>1107</v>
      </c>
      <c r="G509" s="265" t="s">
        <v>174</v>
      </c>
      <c r="H509" s="266">
        <v>45.601999999999997</v>
      </c>
      <c r="I509" s="267"/>
      <c r="J509" s="268">
        <f>ROUND(I509*H509,2)</f>
        <v>0</v>
      </c>
      <c r="K509" s="264" t="s">
        <v>662</v>
      </c>
      <c r="L509" s="269"/>
      <c r="M509" s="270" t="s">
        <v>19</v>
      </c>
      <c r="N509" s="271" t="s">
        <v>43</v>
      </c>
      <c r="O509" s="85"/>
      <c r="P509" s="214">
        <f>O509*H509</f>
        <v>0</v>
      </c>
      <c r="Q509" s="214">
        <v>0.0023999999999999998</v>
      </c>
      <c r="R509" s="214">
        <f>Q509*H509</f>
        <v>0.10944479999999998</v>
      </c>
      <c r="S509" s="214">
        <v>0</v>
      </c>
      <c r="T509" s="215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16" t="s">
        <v>383</v>
      </c>
      <c r="AT509" s="216" t="s">
        <v>700</v>
      </c>
      <c r="AU509" s="216" t="s">
        <v>82</v>
      </c>
      <c r="AY509" s="18" t="s">
        <v>148</v>
      </c>
      <c r="BE509" s="217">
        <f>IF(N509="základní",J509,0)</f>
        <v>0</v>
      </c>
      <c r="BF509" s="217">
        <f>IF(N509="snížená",J509,0)</f>
        <v>0</v>
      </c>
      <c r="BG509" s="217">
        <f>IF(N509="zákl. přenesená",J509,0)</f>
        <v>0</v>
      </c>
      <c r="BH509" s="217">
        <f>IF(N509="sníž. přenesená",J509,0)</f>
        <v>0</v>
      </c>
      <c r="BI509" s="217">
        <f>IF(N509="nulová",J509,0)</f>
        <v>0</v>
      </c>
      <c r="BJ509" s="18" t="s">
        <v>80</v>
      </c>
      <c r="BK509" s="217">
        <f>ROUND(I509*H509,2)</f>
        <v>0</v>
      </c>
      <c r="BL509" s="18" t="s">
        <v>261</v>
      </c>
      <c r="BM509" s="216" t="s">
        <v>1189</v>
      </c>
    </row>
    <row r="510" s="2" customFormat="1">
      <c r="A510" s="39"/>
      <c r="B510" s="40"/>
      <c r="C510" s="41"/>
      <c r="D510" s="218" t="s">
        <v>157</v>
      </c>
      <c r="E510" s="41"/>
      <c r="F510" s="219" t="s">
        <v>1107</v>
      </c>
      <c r="G510" s="41"/>
      <c r="H510" s="41"/>
      <c r="I510" s="220"/>
      <c r="J510" s="41"/>
      <c r="K510" s="41"/>
      <c r="L510" s="45"/>
      <c r="M510" s="221"/>
      <c r="N510" s="222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157</v>
      </c>
      <c r="AU510" s="18" t="s">
        <v>82</v>
      </c>
    </row>
    <row r="511" s="2" customFormat="1">
      <c r="A511" s="39"/>
      <c r="B511" s="40"/>
      <c r="C511" s="41"/>
      <c r="D511" s="223" t="s">
        <v>159</v>
      </c>
      <c r="E511" s="41"/>
      <c r="F511" s="224" t="s">
        <v>1109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159</v>
      </c>
      <c r="AU511" s="18" t="s">
        <v>82</v>
      </c>
    </row>
    <row r="512" s="2" customFormat="1">
      <c r="A512" s="39"/>
      <c r="B512" s="40"/>
      <c r="C512" s="41"/>
      <c r="D512" s="218" t="s">
        <v>300</v>
      </c>
      <c r="E512" s="41"/>
      <c r="F512" s="247" t="s">
        <v>1190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300</v>
      </c>
      <c r="AU512" s="18" t="s">
        <v>82</v>
      </c>
    </row>
    <row r="513" s="13" customFormat="1">
      <c r="A513" s="13"/>
      <c r="B513" s="225"/>
      <c r="C513" s="226"/>
      <c r="D513" s="218" t="s">
        <v>161</v>
      </c>
      <c r="E513" s="227" t="s">
        <v>19</v>
      </c>
      <c r="F513" s="228" t="s">
        <v>1191</v>
      </c>
      <c r="G513" s="226"/>
      <c r="H513" s="229">
        <v>35.520000000000003</v>
      </c>
      <c r="I513" s="230"/>
      <c r="J513" s="226"/>
      <c r="K513" s="226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161</v>
      </c>
      <c r="AU513" s="235" t="s">
        <v>82</v>
      </c>
      <c r="AV513" s="13" t="s">
        <v>82</v>
      </c>
      <c r="AW513" s="13" t="s">
        <v>33</v>
      </c>
      <c r="AX513" s="13" t="s">
        <v>72</v>
      </c>
      <c r="AY513" s="235" t="s">
        <v>148</v>
      </c>
    </row>
    <row r="514" s="13" customFormat="1">
      <c r="A514" s="13"/>
      <c r="B514" s="225"/>
      <c r="C514" s="226"/>
      <c r="D514" s="218" t="s">
        <v>161</v>
      </c>
      <c r="E514" s="227" t="s">
        <v>19</v>
      </c>
      <c r="F514" s="228" t="s">
        <v>1179</v>
      </c>
      <c r="G514" s="226"/>
      <c r="H514" s="229">
        <v>9.1880000000000006</v>
      </c>
      <c r="I514" s="230"/>
      <c r="J514" s="226"/>
      <c r="K514" s="226"/>
      <c r="L514" s="231"/>
      <c r="M514" s="232"/>
      <c r="N514" s="233"/>
      <c r="O514" s="233"/>
      <c r="P514" s="233"/>
      <c r="Q514" s="233"/>
      <c r="R514" s="233"/>
      <c r="S514" s="233"/>
      <c r="T514" s="23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5" t="s">
        <v>161</v>
      </c>
      <c r="AU514" s="235" t="s">
        <v>82</v>
      </c>
      <c r="AV514" s="13" t="s">
        <v>82</v>
      </c>
      <c r="AW514" s="13" t="s">
        <v>33</v>
      </c>
      <c r="AX514" s="13" t="s">
        <v>72</v>
      </c>
      <c r="AY514" s="235" t="s">
        <v>148</v>
      </c>
    </row>
    <row r="515" s="14" customFormat="1">
      <c r="A515" s="14"/>
      <c r="B515" s="236"/>
      <c r="C515" s="237"/>
      <c r="D515" s="218" t="s">
        <v>161</v>
      </c>
      <c r="E515" s="238" t="s">
        <v>19</v>
      </c>
      <c r="F515" s="239" t="s">
        <v>254</v>
      </c>
      <c r="G515" s="237"/>
      <c r="H515" s="240">
        <v>44.708000000000006</v>
      </c>
      <c r="I515" s="241"/>
      <c r="J515" s="237"/>
      <c r="K515" s="237"/>
      <c r="L515" s="242"/>
      <c r="M515" s="243"/>
      <c r="N515" s="244"/>
      <c r="O515" s="244"/>
      <c r="P515" s="244"/>
      <c r="Q515" s="244"/>
      <c r="R515" s="244"/>
      <c r="S515" s="244"/>
      <c r="T515" s="245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6" t="s">
        <v>161</v>
      </c>
      <c r="AU515" s="246" t="s">
        <v>82</v>
      </c>
      <c r="AV515" s="14" t="s">
        <v>155</v>
      </c>
      <c r="AW515" s="14" t="s">
        <v>33</v>
      </c>
      <c r="AX515" s="14" t="s">
        <v>80</v>
      </c>
      <c r="AY515" s="246" t="s">
        <v>148</v>
      </c>
    </row>
    <row r="516" s="13" customFormat="1">
      <c r="A516" s="13"/>
      <c r="B516" s="225"/>
      <c r="C516" s="226"/>
      <c r="D516" s="218" t="s">
        <v>161</v>
      </c>
      <c r="E516" s="226"/>
      <c r="F516" s="228" t="s">
        <v>1192</v>
      </c>
      <c r="G516" s="226"/>
      <c r="H516" s="229">
        <v>45.601999999999997</v>
      </c>
      <c r="I516" s="230"/>
      <c r="J516" s="226"/>
      <c r="K516" s="226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161</v>
      </c>
      <c r="AU516" s="235" t="s">
        <v>82</v>
      </c>
      <c r="AV516" s="13" t="s">
        <v>82</v>
      </c>
      <c r="AW516" s="13" t="s">
        <v>4</v>
      </c>
      <c r="AX516" s="13" t="s">
        <v>80</v>
      </c>
      <c r="AY516" s="235" t="s">
        <v>148</v>
      </c>
    </row>
    <row r="517" s="2" customFormat="1" ht="24.15" customHeight="1">
      <c r="A517" s="39"/>
      <c r="B517" s="40"/>
      <c r="C517" s="262" t="s">
        <v>1193</v>
      </c>
      <c r="D517" s="262" t="s">
        <v>700</v>
      </c>
      <c r="E517" s="263" t="s">
        <v>1194</v>
      </c>
      <c r="F517" s="264" t="s">
        <v>1195</v>
      </c>
      <c r="G517" s="265" t="s">
        <v>174</v>
      </c>
      <c r="H517" s="266">
        <v>9.6790000000000003</v>
      </c>
      <c r="I517" s="267"/>
      <c r="J517" s="268">
        <f>ROUND(I517*H517,2)</f>
        <v>0</v>
      </c>
      <c r="K517" s="264" t="s">
        <v>662</v>
      </c>
      <c r="L517" s="269"/>
      <c r="M517" s="270" t="s">
        <v>19</v>
      </c>
      <c r="N517" s="271" t="s">
        <v>43</v>
      </c>
      <c r="O517" s="85"/>
      <c r="P517" s="214">
        <f>O517*H517</f>
        <v>0</v>
      </c>
      <c r="Q517" s="214">
        <v>0.0035999999999999999</v>
      </c>
      <c r="R517" s="214">
        <f>Q517*H517</f>
        <v>0.034844399999999998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383</v>
      </c>
      <c r="AT517" s="216" t="s">
        <v>700</v>
      </c>
      <c r="AU517" s="216" t="s">
        <v>82</v>
      </c>
      <c r="AY517" s="18" t="s">
        <v>148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80</v>
      </c>
      <c r="BK517" s="217">
        <f>ROUND(I517*H517,2)</f>
        <v>0</v>
      </c>
      <c r="BL517" s="18" t="s">
        <v>261</v>
      </c>
      <c r="BM517" s="216" t="s">
        <v>1196</v>
      </c>
    </row>
    <row r="518" s="2" customFormat="1">
      <c r="A518" s="39"/>
      <c r="B518" s="40"/>
      <c r="C518" s="41"/>
      <c r="D518" s="218" t="s">
        <v>157</v>
      </c>
      <c r="E518" s="41"/>
      <c r="F518" s="219" t="s">
        <v>1195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157</v>
      </c>
      <c r="AU518" s="18" t="s">
        <v>82</v>
      </c>
    </row>
    <row r="519" s="2" customFormat="1">
      <c r="A519" s="39"/>
      <c r="B519" s="40"/>
      <c r="C519" s="41"/>
      <c r="D519" s="223" t="s">
        <v>159</v>
      </c>
      <c r="E519" s="41"/>
      <c r="F519" s="224" t="s">
        <v>1197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159</v>
      </c>
      <c r="AU519" s="18" t="s">
        <v>82</v>
      </c>
    </row>
    <row r="520" s="13" customFormat="1">
      <c r="A520" s="13"/>
      <c r="B520" s="225"/>
      <c r="C520" s="226"/>
      <c r="D520" s="218" t="s">
        <v>161</v>
      </c>
      <c r="E520" s="227" t="s">
        <v>19</v>
      </c>
      <c r="F520" s="228" t="s">
        <v>1198</v>
      </c>
      <c r="G520" s="226"/>
      <c r="H520" s="229">
        <v>0.71399999999999997</v>
      </c>
      <c r="I520" s="230"/>
      <c r="J520" s="226"/>
      <c r="K520" s="226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161</v>
      </c>
      <c r="AU520" s="235" t="s">
        <v>82</v>
      </c>
      <c r="AV520" s="13" t="s">
        <v>82</v>
      </c>
      <c r="AW520" s="13" t="s">
        <v>33</v>
      </c>
      <c r="AX520" s="13" t="s">
        <v>72</v>
      </c>
      <c r="AY520" s="235" t="s">
        <v>148</v>
      </c>
    </row>
    <row r="521" s="13" customFormat="1">
      <c r="A521" s="13"/>
      <c r="B521" s="225"/>
      <c r="C521" s="226"/>
      <c r="D521" s="218" t="s">
        <v>161</v>
      </c>
      <c r="E521" s="227" t="s">
        <v>19</v>
      </c>
      <c r="F521" s="228" t="s">
        <v>1199</v>
      </c>
      <c r="G521" s="226"/>
      <c r="H521" s="229">
        <v>8.7750000000000004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161</v>
      </c>
      <c r="AU521" s="235" t="s">
        <v>82</v>
      </c>
      <c r="AV521" s="13" t="s">
        <v>82</v>
      </c>
      <c r="AW521" s="13" t="s">
        <v>33</v>
      </c>
      <c r="AX521" s="13" t="s">
        <v>72</v>
      </c>
      <c r="AY521" s="235" t="s">
        <v>148</v>
      </c>
    </row>
    <row r="522" s="14" customFormat="1">
      <c r="A522" s="14"/>
      <c r="B522" s="236"/>
      <c r="C522" s="237"/>
      <c r="D522" s="218" t="s">
        <v>161</v>
      </c>
      <c r="E522" s="238" t="s">
        <v>19</v>
      </c>
      <c r="F522" s="239" t="s">
        <v>254</v>
      </c>
      <c r="G522" s="237"/>
      <c r="H522" s="240">
        <v>9.4890000000000008</v>
      </c>
      <c r="I522" s="241"/>
      <c r="J522" s="237"/>
      <c r="K522" s="237"/>
      <c r="L522" s="242"/>
      <c r="M522" s="243"/>
      <c r="N522" s="244"/>
      <c r="O522" s="244"/>
      <c r="P522" s="244"/>
      <c r="Q522" s="244"/>
      <c r="R522" s="244"/>
      <c r="S522" s="244"/>
      <c r="T522" s="245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6" t="s">
        <v>161</v>
      </c>
      <c r="AU522" s="246" t="s">
        <v>82</v>
      </c>
      <c r="AV522" s="14" t="s">
        <v>155</v>
      </c>
      <c r="AW522" s="14" t="s">
        <v>33</v>
      </c>
      <c r="AX522" s="14" t="s">
        <v>80</v>
      </c>
      <c r="AY522" s="246" t="s">
        <v>148</v>
      </c>
    </row>
    <row r="523" s="13" customFormat="1">
      <c r="A523" s="13"/>
      <c r="B523" s="225"/>
      <c r="C523" s="226"/>
      <c r="D523" s="218" t="s">
        <v>161</v>
      </c>
      <c r="E523" s="226"/>
      <c r="F523" s="228" t="s">
        <v>1200</v>
      </c>
      <c r="G523" s="226"/>
      <c r="H523" s="229">
        <v>9.6790000000000003</v>
      </c>
      <c r="I523" s="230"/>
      <c r="J523" s="226"/>
      <c r="K523" s="226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161</v>
      </c>
      <c r="AU523" s="235" t="s">
        <v>82</v>
      </c>
      <c r="AV523" s="13" t="s">
        <v>82</v>
      </c>
      <c r="AW523" s="13" t="s">
        <v>4</v>
      </c>
      <c r="AX523" s="13" t="s">
        <v>80</v>
      </c>
      <c r="AY523" s="235" t="s">
        <v>148</v>
      </c>
    </row>
    <row r="524" s="2" customFormat="1" ht="24.15" customHeight="1">
      <c r="A524" s="39"/>
      <c r="B524" s="40"/>
      <c r="C524" s="205" t="s">
        <v>1201</v>
      </c>
      <c r="D524" s="205" t="s">
        <v>150</v>
      </c>
      <c r="E524" s="206" t="s">
        <v>1202</v>
      </c>
      <c r="F524" s="207" t="s">
        <v>1203</v>
      </c>
      <c r="G524" s="208" t="s">
        <v>174</v>
      </c>
      <c r="H524" s="209">
        <v>323.02999999999997</v>
      </c>
      <c r="I524" s="210"/>
      <c r="J524" s="211">
        <f>ROUND(I524*H524,2)</f>
        <v>0</v>
      </c>
      <c r="K524" s="207" t="s">
        <v>662</v>
      </c>
      <c r="L524" s="45"/>
      <c r="M524" s="212" t="s">
        <v>19</v>
      </c>
      <c r="N524" s="213" t="s">
        <v>43</v>
      </c>
      <c r="O524" s="85"/>
      <c r="P524" s="214">
        <f>O524*H524</f>
        <v>0</v>
      </c>
      <c r="Q524" s="214">
        <v>0</v>
      </c>
      <c r="R524" s="214">
        <f>Q524*H524</f>
        <v>0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261</v>
      </c>
      <c r="AT524" s="216" t="s">
        <v>150</v>
      </c>
      <c r="AU524" s="216" t="s">
        <v>82</v>
      </c>
      <c r="AY524" s="18" t="s">
        <v>148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80</v>
      </c>
      <c r="BK524" s="217">
        <f>ROUND(I524*H524,2)</f>
        <v>0</v>
      </c>
      <c r="BL524" s="18" t="s">
        <v>261</v>
      </c>
      <c r="BM524" s="216" t="s">
        <v>1204</v>
      </c>
    </row>
    <row r="525" s="2" customFormat="1">
      <c r="A525" s="39"/>
      <c r="B525" s="40"/>
      <c r="C525" s="41"/>
      <c r="D525" s="218" t="s">
        <v>157</v>
      </c>
      <c r="E525" s="41"/>
      <c r="F525" s="219" t="s">
        <v>1205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157</v>
      </c>
      <c r="AU525" s="18" t="s">
        <v>82</v>
      </c>
    </row>
    <row r="526" s="2" customFormat="1">
      <c r="A526" s="39"/>
      <c r="B526" s="40"/>
      <c r="C526" s="41"/>
      <c r="D526" s="223" t="s">
        <v>159</v>
      </c>
      <c r="E526" s="41"/>
      <c r="F526" s="224" t="s">
        <v>1206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159</v>
      </c>
      <c r="AU526" s="18" t="s">
        <v>82</v>
      </c>
    </row>
    <row r="527" s="2" customFormat="1" ht="24.15" customHeight="1">
      <c r="A527" s="39"/>
      <c r="B527" s="40"/>
      <c r="C527" s="262" t="s">
        <v>1207</v>
      </c>
      <c r="D527" s="262" t="s">
        <v>700</v>
      </c>
      <c r="E527" s="263" t="s">
        <v>1208</v>
      </c>
      <c r="F527" s="264" t="s">
        <v>1209</v>
      </c>
      <c r="G527" s="265" t="s">
        <v>174</v>
      </c>
      <c r="H527" s="266">
        <v>376.49099999999999</v>
      </c>
      <c r="I527" s="267"/>
      <c r="J527" s="268">
        <f>ROUND(I527*H527,2)</f>
        <v>0</v>
      </c>
      <c r="K527" s="264" t="s">
        <v>662</v>
      </c>
      <c r="L527" s="269"/>
      <c r="M527" s="270" t="s">
        <v>19</v>
      </c>
      <c r="N527" s="271" t="s">
        <v>43</v>
      </c>
      <c r="O527" s="85"/>
      <c r="P527" s="214">
        <f>O527*H527</f>
        <v>0</v>
      </c>
      <c r="Q527" s="214">
        <v>0.00020000000000000001</v>
      </c>
      <c r="R527" s="214">
        <f>Q527*H527</f>
        <v>0.075298199999999996</v>
      </c>
      <c r="S527" s="214">
        <v>0</v>
      </c>
      <c r="T527" s="21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6" t="s">
        <v>383</v>
      </c>
      <c r="AT527" s="216" t="s">
        <v>700</v>
      </c>
      <c r="AU527" s="216" t="s">
        <v>82</v>
      </c>
      <c r="AY527" s="18" t="s">
        <v>148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8" t="s">
        <v>80</v>
      </c>
      <c r="BK527" s="217">
        <f>ROUND(I527*H527,2)</f>
        <v>0</v>
      </c>
      <c r="BL527" s="18" t="s">
        <v>261</v>
      </c>
      <c r="BM527" s="216" t="s">
        <v>1210</v>
      </c>
    </row>
    <row r="528" s="2" customFormat="1">
      <c r="A528" s="39"/>
      <c r="B528" s="40"/>
      <c r="C528" s="41"/>
      <c r="D528" s="218" t="s">
        <v>157</v>
      </c>
      <c r="E528" s="41"/>
      <c r="F528" s="219" t="s">
        <v>1209</v>
      </c>
      <c r="G528" s="41"/>
      <c r="H528" s="41"/>
      <c r="I528" s="220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157</v>
      </c>
      <c r="AU528" s="18" t="s">
        <v>82</v>
      </c>
    </row>
    <row r="529" s="2" customFormat="1">
      <c r="A529" s="39"/>
      <c r="B529" s="40"/>
      <c r="C529" s="41"/>
      <c r="D529" s="223" t="s">
        <v>159</v>
      </c>
      <c r="E529" s="41"/>
      <c r="F529" s="224" t="s">
        <v>1211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159</v>
      </c>
      <c r="AU529" s="18" t="s">
        <v>82</v>
      </c>
    </row>
    <row r="530" s="13" customFormat="1">
      <c r="A530" s="13"/>
      <c r="B530" s="225"/>
      <c r="C530" s="226"/>
      <c r="D530" s="218" t="s">
        <v>161</v>
      </c>
      <c r="E530" s="226"/>
      <c r="F530" s="228" t="s">
        <v>1212</v>
      </c>
      <c r="G530" s="226"/>
      <c r="H530" s="229">
        <v>376.49099999999999</v>
      </c>
      <c r="I530" s="230"/>
      <c r="J530" s="226"/>
      <c r="K530" s="226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161</v>
      </c>
      <c r="AU530" s="235" t="s">
        <v>82</v>
      </c>
      <c r="AV530" s="13" t="s">
        <v>82</v>
      </c>
      <c r="AW530" s="13" t="s">
        <v>4</v>
      </c>
      <c r="AX530" s="13" t="s">
        <v>80</v>
      </c>
      <c r="AY530" s="235" t="s">
        <v>148</v>
      </c>
    </row>
    <row r="531" s="2" customFormat="1" ht="24.15" customHeight="1">
      <c r="A531" s="39"/>
      <c r="B531" s="40"/>
      <c r="C531" s="205" t="s">
        <v>1213</v>
      </c>
      <c r="D531" s="205" t="s">
        <v>150</v>
      </c>
      <c r="E531" s="206" t="s">
        <v>1214</v>
      </c>
      <c r="F531" s="207" t="s">
        <v>1215</v>
      </c>
      <c r="G531" s="208" t="s">
        <v>174</v>
      </c>
      <c r="H531" s="209">
        <v>323.02999999999997</v>
      </c>
      <c r="I531" s="210"/>
      <c r="J531" s="211">
        <f>ROUND(I531*H531,2)</f>
        <v>0</v>
      </c>
      <c r="K531" s="207" t="s">
        <v>662</v>
      </c>
      <c r="L531" s="45"/>
      <c r="M531" s="212" t="s">
        <v>19</v>
      </c>
      <c r="N531" s="213" t="s">
        <v>43</v>
      </c>
      <c r="O531" s="85"/>
      <c r="P531" s="214">
        <f>O531*H531</f>
        <v>0</v>
      </c>
      <c r="Q531" s="214">
        <v>1.0000000000000001E-05</v>
      </c>
      <c r="R531" s="214">
        <f>Q531*H531</f>
        <v>0.0032303000000000002</v>
      </c>
      <c r="S531" s="214">
        <v>0</v>
      </c>
      <c r="T531" s="21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6" t="s">
        <v>261</v>
      </c>
      <c r="AT531" s="216" t="s">
        <v>150</v>
      </c>
      <c r="AU531" s="216" t="s">
        <v>82</v>
      </c>
      <c r="AY531" s="18" t="s">
        <v>148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80</v>
      </c>
      <c r="BK531" s="217">
        <f>ROUND(I531*H531,2)</f>
        <v>0</v>
      </c>
      <c r="BL531" s="18" t="s">
        <v>261</v>
      </c>
      <c r="BM531" s="216" t="s">
        <v>1216</v>
      </c>
    </row>
    <row r="532" s="2" customFormat="1">
      <c r="A532" s="39"/>
      <c r="B532" s="40"/>
      <c r="C532" s="41"/>
      <c r="D532" s="218" t="s">
        <v>157</v>
      </c>
      <c r="E532" s="41"/>
      <c r="F532" s="219" t="s">
        <v>1217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157</v>
      </c>
      <c r="AU532" s="18" t="s">
        <v>82</v>
      </c>
    </row>
    <row r="533" s="2" customFormat="1">
      <c r="A533" s="39"/>
      <c r="B533" s="40"/>
      <c r="C533" s="41"/>
      <c r="D533" s="223" t="s">
        <v>159</v>
      </c>
      <c r="E533" s="41"/>
      <c r="F533" s="224" t="s">
        <v>1218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159</v>
      </c>
      <c r="AU533" s="18" t="s">
        <v>82</v>
      </c>
    </row>
    <row r="534" s="2" customFormat="1" ht="24.15" customHeight="1">
      <c r="A534" s="39"/>
      <c r="B534" s="40"/>
      <c r="C534" s="262" t="s">
        <v>1219</v>
      </c>
      <c r="D534" s="262" t="s">
        <v>700</v>
      </c>
      <c r="E534" s="263" t="s">
        <v>1220</v>
      </c>
      <c r="F534" s="264" t="s">
        <v>1221</v>
      </c>
      <c r="G534" s="265" t="s">
        <v>174</v>
      </c>
      <c r="H534" s="266">
        <v>376.49099999999999</v>
      </c>
      <c r="I534" s="267"/>
      <c r="J534" s="268">
        <f>ROUND(I534*H534,2)</f>
        <v>0</v>
      </c>
      <c r="K534" s="264" t="s">
        <v>662</v>
      </c>
      <c r="L534" s="269"/>
      <c r="M534" s="270" t="s">
        <v>19</v>
      </c>
      <c r="N534" s="271" t="s">
        <v>43</v>
      </c>
      <c r="O534" s="85"/>
      <c r="P534" s="214">
        <f>O534*H534</f>
        <v>0</v>
      </c>
      <c r="Q534" s="214">
        <v>0.00013999999999999999</v>
      </c>
      <c r="R534" s="214">
        <f>Q534*H534</f>
        <v>0.05270873999999999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383</v>
      </c>
      <c r="AT534" s="216" t="s">
        <v>700</v>
      </c>
      <c r="AU534" s="216" t="s">
        <v>82</v>
      </c>
      <c r="AY534" s="18" t="s">
        <v>148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80</v>
      </c>
      <c r="BK534" s="217">
        <f>ROUND(I534*H534,2)</f>
        <v>0</v>
      </c>
      <c r="BL534" s="18" t="s">
        <v>261</v>
      </c>
      <c r="BM534" s="216" t="s">
        <v>1222</v>
      </c>
    </row>
    <row r="535" s="2" customFormat="1">
      <c r="A535" s="39"/>
      <c r="B535" s="40"/>
      <c r="C535" s="41"/>
      <c r="D535" s="218" t="s">
        <v>157</v>
      </c>
      <c r="E535" s="41"/>
      <c r="F535" s="219" t="s">
        <v>1221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157</v>
      </c>
      <c r="AU535" s="18" t="s">
        <v>82</v>
      </c>
    </row>
    <row r="536" s="2" customFormat="1">
      <c r="A536" s="39"/>
      <c r="B536" s="40"/>
      <c r="C536" s="41"/>
      <c r="D536" s="223" t="s">
        <v>159</v>
      </c>
      <c r="E536" s="41"/>
      <c r="F536" s="224" t="s">
        <v>1223</v>
      </c>
      <c r="G536" s="41"/>
      <c r="H536" s="41"/>
      <c r="I536" s="220"/>
      <c r="J536" s="41"/>
      <c r="K536" s="41"/>
      <c r="L536" s="45"/>
      <c r="M536" s="221"/>
      <c r="N536" s="222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159</v>
      </c>
      <c r="AU536" s="18" t="s">
        <v>82</v>
      </c>
    </row>
    <row r="537" s="13" customFormat="1">
      <c r="A537" s="13"/>
      <c r="B537" s="225"/>
      <c r="C537" s="226"/>
      <c r="D537" s="218" t="s">
        <v>161</v>
      </c>
      <c r="E537" s="226"/>
      <c r="F537" s="228" t="s">
        <v>1212</v>
      </c>
      <c r="G537" s="226"/>
      <c r="H537" s="229">
        <v>376.49099999999999</v>
      </c>
      <c r="I537" s="230"/>
      <c r="J537" s="226"/>
      <c r="K537" s="226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161</v>
      </c>
      <c r="AU537" s="235" t="s">
        <v>82</v>
      </c>
      <c r="AV537" s="13" t="s">
        <v>82</v>
      </c>
      <c r="AW537" s="13" t="s">
        <v>4</v>
      </c>
      <c r="AX537" s="13" t="s">
        <v>80</v>
      </c>
      <c r="AY537" s="235" t="s">
        <v>148</v>
      </c>
    </row>
    <row r="538" s="2" customFormat="1" ht="24.15" customHeight="1">
      <c r="A538" s="39"/>
      <c r="B538" s="40"/>
      <c r="C538" s="205" t="s">
        <v>1224</v>
      </c>
      <c r="D538" s="205" t="s">
        <v>150</v>
      </c>
      <c r="E538" s="206" t="s">
        <v>1225</v>
      </c>
      <c r="F538" s="207" t="s">
        <v>1226</v>
      </c>
      <c r="G538" s="208" t="s">
        <v>167</v>
      </c>
      <c r="H538" s="209">
        <v>14.071</v>
      </c>
      <c r="I538" s="210"/>
      <c r="J538" s="211">
        <f>ROUND(I538*H538,2)</f>
        <v>0</v>
      </c>
      <c r="K538" s="207" t="s">
        <v>662</v>
      </c>
      <c r="L538" s="45"/>
      <c r="M538" s="212" t="s">
        <v>19</v>
      </c>
      <c r="N538" s="213" t="s">
        <v>43</v>
      </c>
      <c r="O538" s="85"/>
      <c r="P538" s="214">
        <f>O538*H538</f>
        <v>0</v>
      </c>
      <c r="Q538" s="214">
        <v>0</v>
      </c>
      <c r="R538" s="214">
        <f>Q538*H538</f>
        <v>0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261</v>
      </c>
      <c r="AT538" s="216" t="s">
        <v>150</v>
      </c>
      <c r="AU538" s="216" t="s">
        <v>82</v>
      </c>
      <c r="AY538" s="18" t="s">
        <v>148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80</v>
      </c>
      <c r="BK538" s="217">
        <f>ROUND(I538*H538,2)</f>
        <v>0</v>
      </c>
      <c r="BL538" s="18" t="s">
        <v>261</v>
      </c>
      <c r="BM538" s="216" t="s">
        <v>1227</v>
      </c>
    </row>
    <row r="539" s="2" customFormat="1">
      <c r="A539" s="39"/>
      <c r="B539" s="40"/>
      <c r="C539" s="41"/>
      <c r="D539" s="218" t="s">
        <v>157</v>
      </c>
      <c r="E539" s="41"/>
      <c r="F539" s="219" t="s">
        <v>1228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157</v>
      </c>
      <c r="AU539" s="18" t="s">
        <v>82</v>
      </c>
    </row>
    <row r="540" s="2" customFormat="1">
      <c r="A540" s="39"/>
      <c r="B540" s="40"/>
      <c r="C540" s="41"/>
      <c r="D540" s="223" t="s">
        <v>159</v>
      </c>
      <c r="E540" s="41"/>
      <c r="F540" s="224" t="s">
        <v>1229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159</v>
      </c>
      <c r="AU540" s="18" t="s">
        <v>82</v>
      </c>
    </row>
    <row r="541" s="12" customFormat="1" ht="22.8" customHeight="1">
      <c r="A541" s="12"/>
      <c r="B541" s="189"/>
      <c r="C541" s="190"/>
      <c r="D541" s="191" t="s">
        <v>71</v>
      </c>
      <c r="E541" s="203" t="s">
        <v>1230</v>
      </c>
      <c r="F541" s="203" t="s">
        <v>1231</v>
      </c>
      <c r="G541" s="190"/>
      <c r="H541" s="190"/>
      <c r="I541" s="193"/>
      <c r="J541" s="204">
        <f>BK541</f>
        <v>0</v>
      </c>
      <c r="K541" s="190"/>
      <c r="L541" s="195"/>
      <c r="M541" s="196"/>
      <c r="N541" s="197"/>
      <c r="O541" s="197"/>
      <c r="P541" s="198">
        <f>SUM(P542:P551)</f>
        <v>0</v>
      </c>
      <c r="Q541" s="197"/>
      <c r="R541" s="198">
        <f>SUM(R542:R551)</f>
        <v>0.018689999999999998</v>
      </c>
      <c r="S541" s="197"/>
      <c r="T541" s="199">
        <f>SUM(T542:T551)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00" t="s">
        <v>82</v>
      </c>
      <c r="AT541" s="201" t="s">
        <v>71</v>
      </c>
      <c r="AU541" s="201" t="s">
        <v>80</v>
      </c>
      <c r="AY541" s="200" t="s">
        <v>148</v>
      </c>
      <c r="BK541" s="202">
        <f>SUM(BK542:BK551)</f>
        <v>0</v>
      </c>
    </row>
    <row r="542" s="2" customFormat="1" ht="24.15" customHeight="1">
      <c r="A542" s="39"/>
      <c r="B542" s="40"/>
      <c r="C542" s="205" t="s">
        <v>1232</v>
      </c>
      <c r="D542" s="205" t="s">
        <v>150</v>
      </c>
      <c r="E542" s="206" t="s">
        <v>1233</v>
      </c>
      <c r="F542" s="207" t="s">
        <v>1234</v>
      </c>
      <c r="G542" s="208" t="s">
        <v>377</v>
      </c>
      <c r="H542" s="209">
        <v>7</v>
      </c>
      <c r="I542" s="210"/>
      <c r="J542" s="211">
        <f>ROUND(I542*H542,2)</f>
        <v>0</v>
      </c>
      <c r="K542" s="207" t="s">
        <v>662</v>
      </c>
      <c r="L542" s="45"/>
      <c r="M542" s="212" t="s">
        <v>19</v>
      </c>
      <c r="N542" s="213" t="s">
        <v>43</v>
      </c>
      <c r="O542" s="85"/>
      <c r="P542" s="214">
        <f>O542*H542</f>
        <v>0</v>
      </c>
      <c r="Q542" s="214">
        <v>0.00115</v>
      </c>
      <c r="R542" s="214">
        <f>Q542*H542</f>
        <v>0.0080499999999999999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261</v>
      </c>
      <c r="AT542" s="216" t="s">
        <v>150</v>
      </c>
      <c r="AU542" s="216" t="s">
        <v>82</v>
      </c>
      <c r="AY542" s="18" t="s">
        <v>148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80</v>
      </c>
      <c r="BK542" s="217">
        <f>ROUND(I542*H542,2)</f>
        <v>0</v>
      </c>
      <c r="BL542" s="18" t="s">
        <v>261</v>
      </c>
      <c r="BM542" s="216" t="s">
        <v>1235</v>
      </c>
    </row>
    <row r="543" s="2" customFormat="1">
      <c r="A543" s="39"/>
      <c r="B543" s="40"/>
      <c r="C543" s="41"/>
      <c r="D543" s="218" t="s">
        <v>157</v>
      </c>
      <c r="E543" s="41"/>
      <c r="F543" s="219" t="s">
        <v>1236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157</v>
      </c>
      <c r="AU543" s="18" t="s">
        <v>82</v>
      </c>
    </row>
    <row r="544" s="2" customFormat="1">
      <c r="A544" s="39"/>
      <c r="B544" s="40"/>
      <c r="C544" s="41"/>
      <c r="D544" s="223" t="s">
        <v>159</v>
      </c>
      <c r="E544" s="41"/>
      <c r="F544" s="224" t="s">
        <v>1237</v>
      </c>
      <c r="G544" s="41"/>
      <c r="H544" s="41"/>
      <c r="I544" s="220"/>
      <c r="J544" s="41"/>
      <c r="K544" s="41"/>
      <c r="L544" s="45"/>
      <c r="M544" s="221"/>
      <c r="N544" s="222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159</v>
      </c>
      <c r="AU544" s="18" t="s">
        <v>82</v>
      </c>
    </row>
    <row r="545" s="2" customFormat="1" ht="24.15" customHeight="1">
      <c r="A545" s="39"/>
      <c r="B545" s="40"/>
      <c r="C545" s="262" t="s">
        <v>1238</v>
      </c>
      <c r="D545" s="262" t="s">
        <v>700</v>
      </c>
      <c r="E545" s="263" t="s">
        <v>1239</v>
      </c>
      <c r="F545" s="264" t="s">
        <v>1240</v>
      </c>
      <c r="G545" s="265" t="s">
        <v>377</v>
      </c>
      <c r="H545" s="266">
        <v>7</v>
      </c>
      <c r="I545" s="267"/>
      <c r="J545" s="268">
        <f>ROUND(I545*H545,2)</f>
        <v>0</v>
      </c>
      <c r="K545" s="264" t="s">
        <v>662</v>
      </c>
      <c r="L545" s="269"/>
      <c r="M545" s="270" t="s">
        <v>19</v>
      </c>
      <c r="N545" s="271" t="s">
        <v>43</v>
      </c>
      <c r="O545" s="85"/>
      <c r="P545" s="214">
        <f>O545*H545</f>
        <v>0</v>
      </c>
      <c r="Q545" s="214">
        <v>0.0015200000000000001</v>
      </c>
      <c r="R545" s="214">
        <f>Q545*H545</f>
        <v>0.01064</v>
      </c>
      <c r="S545" s="214">
        <v>0</v>
      </c>
      <c r="T545" s="215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16" t="s">
        <v>383</v>
      </c>
      <c r="AT545" s="216" t="s">
        <v>700</v>
      </c>
      <c r="AU545" s="216" t="s">
        <v>82</v>
      </c>
      <c r="AY545" s="18" t="s">
        <v>148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8" t="s">
        <v>80</v>
      </c>
      <c r="BK545" s="217">
        <f>ROUND(I545*H545,2)</f>
        <v>0</v>
      </c>
      <c r="BL545" s="18" t="s">
        <v>261</v>
      </c>
      <c r="BM545" s="216" t="s">
        <v>1241</v>
      </c>
    </row>
    <row r="546" s="2" customFormat="1">
      <c r="A546" s="39"/>
      <c r="B546" s="40"/>
      <c r="C546" s="41"/>
      <c r="D546" s="218" t="s">
        <v>157</v>
      </c>
      <c r="E546" s="41"/>
      <c r="F546" s="219" t="s">
        <v>1240</v>
      </c>
      <c r="G546" s="41"/>
      <c r="H546" s="41"/>
      <c r="I546" s="220"/>
      <c r="J546" s="41"/>
      <c r="K546" s="41"/>
      <c r="L546" s="45"/>
      <c r="M546" s="221"/>
      <c r="N546" s="222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157</v>
      </c>
      <c r="AU546" s="18" t="s">
        <v>82</v>
      </c>
    </row>
    <row r="547" s="2" customFormat="1">
      <c r="A547" s="39"/>
      <c r="B547" s="40"/>
      <c r="C547" s="41"/>
      <c r="D547" s="223" t="s">
        <v>159</v>
      </c>
      <c r="E547" s="41"/>
      <c r="F547" s="224" t="s">
        <v>1242</v>
      </c>
      <c r="G547" s="41"/>
      <c r="H547" s="41"/>
      <c r="I547" s="220"/>
      <c r="J547" s="41"/>
      <c r="K547" s="41"/>
      <c r="L547" s="45"/>
      <c r="M547" s="221"/>
      <c r="N547" s="222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159</v>
      </c>
      <c r="AU547" s="18" t="s">
        <v>82</v>
      </c>
    </row>
    <row r="548" s="2" customFormat="1">
      <c r="A548" s="39"/>
      <c r="B548" s="40"/>
      <c r="C548" s="41"/>
      <c r="D548" s="218" t="s">
        <v>300</v>
      </c>
      <c r="E548" s="41"/>
      <c r="F548" s="247" t="s">
        <v>1243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300</v>
      </c>
      <c r="AU548" s="18" t="s">
        <v>82</v>
      </c>
    </row>
    <row r="549" s="2" customFormat="1" ht="24.15" customHeight="1">
      <c r="A549" s="39"/>
      <c r="B549" s="40"/>
      <c r="C549" s="205" t="s">
        <v>1244</v>
      </c>
      <c r="D549" s="205" t="s">
        <v>150</v>
      </c>
      <c r="E549" s="206" t="s">
        <v>1245</v>
      </c>
      <c r="F549" s="207" t="s">
        <v>1246</v>
      </c>
      <c r="G549" s="208" t="s">
        <v>167</v>
      </c>
      <c r="H549" s="209">
        <v>0.019</v>
      </c>
      <c r="I549" s="210"/>
      <c r="J549" s="211">
        <f>ROUND(I549*H549,2)</f>
        <v>0</v>
      </c>
      <c r="K549" s="207" t="s">
        <v>662</v>
      </c>
      <c r="L549" s="45"/>
      <c r="M549" s="212" t="s">
        <v>19</v>
      </c>
      <c r="N549" s="213" t="s">
        <v>43</v>
      </c>
      <c r="O549" s="85"/>
      <c r="P549" s="214">
        <f>O549*H549</f>
        <v>0</v>
      </c>
      <c r="Q549" s="214">
        <v>0</v>
      </c>
      <c r="R549" s="214">
        <f>Q549*H549</f>
        <v>0</v>
      </c>
      <c r="S549" s="214">
        <v>0</v>
      </c>
      <c r="T549" s="215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16" t="s">
        <v>261</v>
      </c>
      <c r="AT549" s="216" t="s">
        <v>150</v>
      </c>
      <c r="AU549" s="216" t="s">
        <v>82</v>
      </c>
      <c r="AY549" s="18" t="s">
        <v>148</v>
      </c>
      <c r="BE549" s="217">
        <f>IF(N549="základní",J549,0)</f>
        <v>0</v>
      </c>
      <c r="BF549" s="217">
        <f>IF(N549="snížená",J549,0)</f>
        <v>0</v>
      </c>
      <c r="BG549" s="217">
        <f>IF(N549="zákl. přenesená",J549,0)</f>
        <v>0</v>
      </c>
      <c r="BH549" s="217">
        <f>IF(N549="sníž. přenesená",J549,0)</f>
        <v>0</v>
      </c>
      <c r="BI549" s="217">
        <f>IF(N549="nulová",J549,0)</f>
        <v>0</v>
      </c>
      <c r="BJ549" s="18" t="s">
        <v>80</v>
      </c>
      <c r="BK549" s="217">
        <f>ROUND(I549*H549,2)</f>
        <v>0</v>
      </c>
      <c r="BL549" s="18" t="s">
        <v>261</v>
      </c>
      <c r="BM549" s="216" t="s">
        <v>1247</v>
      </c>
    </row>
    <row r="550" s="2" customFormat="1">
      <c r="A550" s="39"/>
      <c r="B550" s="40"/>
      <c r="C550" s="41"/>
      <c r="D550" s="218" t="s">
        <v>157</v>
      </c>
      <c r="E550" s="41"/>
      <c r="F550" s="219" t="s">
        <v>1248</v>
      </c>
      <c r="G550" s="41"/>
      <c r="H550" s="41"/>
      <c r="I550" s="220"/>
      <c r="J550" s="41"/>
      <c r="K550" s="41"/>
      <c r="L550" s="45"/>
      <c r="M550" s="221"/>
      <c r="N550" s="222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157</v>
      </c>
      <c r="AU550" s="18" t="s">
        <v>82</v>
      </c>
    </row>
    <row r="551" s="2" customFormat="1">
      <c r="A551" s="39"/>
      <c r="B551" s="40"/>
      <c r="C551" s="41"/>
      <c r="D551" s="223" t="s">
        <v>159</v>
      </c>
      <c r="E551" s="41"/>
      <c r="F551" s="224" t="s">
        <v>1249</v>
      </c>
      <c r="G551" s="41"/>
      <c r="H551" s="41"/>
      <c r="I551" s="220"/>
      <c r="J551" s="41"/>
      <c r="K551" s="41"/>
      <c r="L551" s="45"/>
      <c r="M551" s="221"/>
      <c r="N551" s="222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159</v>
      </c>
      <c r="AU551" s="18" t="s">
        <v>82</v>
      </c>
    </row>
    <row r="552" s="12" customFormat="1" ht="22.8" customHeight="1">
      <c r="A552" s="12"/>
      <c r="B552" s="189"/>
      <c r="C552" s="190"/>
      <c r="D552" s="191" t="s">
        <v>71</v>
      </c>
      <c r="E552" s="203" t="s">
        <v>444</v>
      </c>
      <c r="F552" s="203" t="s">
        <v>445</v>
      </c>
      <c r="G552" s="190"/>
      <c r="H552" s="190"/>
      <c r="I552" s="193"/>
      <c r="J552" s="204">
        <f>BK552</f>
        <v>0</v>
      </c>
      <c r="K552" s="190"/>
      <c r="L552" s="195"/>
      <c r="M552" s="196"/>
      <c r="N552" s="197"/>
      <c r="O552" s="197"/>
      <c r="P552" s="198">
        <f>SUM(P553:P613)</f>
        <v>0</v>
      </c>
      <c r="Q552" s="197"/>
      <c r="R552" s="198">
        <f>SUM(R553:R613)</f>
        <v>18.477993860000002</v>
      </c>
      <c r="S552" s="197"/>
      <c r="T552" s="199">
        <f>SUM(T553:T613)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00" t="s">
        <v>82</v>
      </c>
      <c r="AT552" s="201" t="s">
        <v>71</v>
      </c>
      <c r="AU552" s="201" t="s">
        <v>80</v>
      </c>
      <c r="AY552" s="200" t="s">
        <v>148</v>
      </c>
      <c r="BK552" s="202">
        <f>SUM(BK553:BK613)</f>
        <v>0</v>
      </c>
    </row>
    <row r="553" s="2" customFormat="1" ht="24.15" customHeight="1">
      <c r="A553" s="39"/>
      <c r="B553" s="40"/>
      <c r="C553" s="205" t="s">
        <v>1250</v>
      </c>
      <c r="D553" s="205" t="s">
        <v>150</v>
      </c>
      <c r="E553" s="206" t="s">
        <v>1251</v>
      </c>
      <c r="F553" s="207" t="s">
        <v>1252</v>
      </c>
      <c r="G553" s="208" t="s">
        <v>220</v>
      </c>
      <c r="H553" s="209">
        <v>837.00999999999999</v>
      </c>
      <c r="I553" s="210"/>
      <c r="J553" s="211">
        <f>ROUND(I553*H553,2)</f>
        <v>0</v>
      </c>
      <c r="K553" s="207" t="s">
        <v>662</v>
      </c>
      <c r="L553" s="45"/>
      <c r="M553" s="212" t="s">
        <v>19</v>
      </c>
      <c r="N553" s="213" t="s">
        <v>43</v>
      </c>
      <c r="O553" s="85"/>
      <c r="P553" s="214">
        <f>O553*H553</f>
        <v>0</v>
      </c>
      <c r="Q553" s="214">
        <v>0</v>
      </c>
      <c r="R553" s="214">
        <f>Q553*H553</f>
        <v>0</v>
      </c>
      <c r="S553" s="214">
        <v>0</v>
      </c>
      <c r="T553" s="215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16" t="s">
        <v>261</v>
      </c>
      <c r="AT553" s="216" t="s">
        <v>150</v>
      </c>
      <c r="AU553" s="216" t="s">
        <v>82</v>
      </c>
      <c r="AY553" s="18" t="s">
        <v>148</v>
      </c>
      <c r="BE553" s="217">
        <f>IF(N553="základní",J553,0)</f>
        <v>0</v>
      </c>
      <c r="BF553" s="217">
        <f>IF(N553="snížená",J553,0)</f>
        <v>0</v>
      </c>
      <c r="BG553" s="217">
        <f>IF(N553="zákl. přenesená",J553,0)</f>
        <v>0</v>
      </c>
      <c r="BH553" s="217">
        <f>IF(N553="sníž. přenesená",J553,0)</f>
        <v>0</v>
      </c>
      <c r="BI553" s="217">
        <f>IF(N553="nulová",J553,0)</f>
        <v>0</v>
      </c>
      <c r="BJ553" s="18" t="s">
        <v>80</v>
      </c>
      <c r="BK553" s="217">
        <f>ROUND(I553*H553,2)</f>
        <v>0</v>
      </c>
      <c r="BL553" s="18" t="s">
        <v>261</v>
      </c>
      <c r="BM553" s="216" t="s">
        <v>1253</v>
      </c>
    </row>
    <row r="554" s="2" customFormat="1">
      <c r="A554" s="39"/>
      <c r="B554" s="40"/>
      <c r="C554" s="41"/>
      <c r="D554" s="218" t="s">
        <v>157</v>
      </c>
      <c r="E554" s="41"/>
      <c r="F554" s="219" t="s">
        <v>1254</v>
      </c>
      <c r="G554" s="41"/>
      <c r="H554" s="41"/>
      <c r="I554" s="220"/>
      <c r="J554" s="41"/>
      <c r="K554" s="41"/>
      <c r="L554" s="45"/>
      <c r="M554" s="221"/>
      <c r="N554" s="222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157</v>
      </c>
      <c r="AU554" s="18" t="s">
        <v>82</v>
      </c>
    </row>
    <row r="555" s="2" customFormat="1">
      <c r="A555" s="39"/>
      <c r="B555" s="40"/>
      <c r="C555" s="41"/>
      <c r="D555" s="223" t="s">
        <v>159</v>
      </c>
      <c r="E555" s="41"/>
      <c r="F555" s="224" t="s">
        <v>1255</v>
      </c>
      <c r="G555" s="41"/>
      <c r="H555" s="41"/>
      <c r="I555" s="220"/>
      <c r="J555" s="41"/>
      <c r="K555" s="41"/>
      <c r="L555" s="45"/>
      <c r="M555" s="221"/>
      <c r="N555" s="222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159</v>
      </c>
      <c r="AU555" s="18" t="s">
        <v>82</v>
      </c>
    </row>
    <row r="556" s="13" customFormat="1">
      <c r="A556" s="13"/>
      <c r="B556" s="225"/>
      <c r="C556" s="226"/>
      <c r="D556" s="218" t="s">
        <v>161</v>
      </c>
      <c r="E556" s="227" t="s">
        <v>19</v>
      </c>
      <c r="F556" s="228" t="s">
        <v>1256</v>
      </c>
      <c r="G556" s="226"/>
      <c r="H556" s="229">
        <v>443.06</v>
      </c>
      <c r="I556" s="230"/>
      <c r="J556" s="226"/>
      <c r="K556" s="226"/>
      <c r="L556" s="231"/>
      <c r="M556" s="232"/>
      <c r="N556" s="233"/>
      <c r="O556" s="233"/>
      <c r="P556" s="233"/>
      <c r="Q556" s="233"/>
      <c r="R556" s="233"/>
      <c r="S556" s="233"/>
      <c r="T556" s="23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5" t="s">
        <v>161</v>
      </c>
      <c r="AU556" s="235" t="s">
        <v>82</v>
      </c>
      <c r="AV556" s="13" t="s">
        <v>82</v>
      </c>
      <c r="AW556" s="13" t="s">
        <v>33</v>
      </c>
      <c r="AX556" s="13" t="s">
        <v>72</v>
      </c>
      <c r="AY556" s="235" t="s">
        <v>148</v>
      </c>
    </row>
    <row r="557" s="13" customFormat="1">
      <c r="A557" s="13"/>
      <c r="B557" s="225"/>
      <c r="C557" s="226"/>
      <c r="D557" s="218" t="s">
        <v>161</v>
      </c>
      <c r="E557" s="227" t="s">
        <v>19</v>
      </c>
      <c r="F557" s="228" t="s">
        <v>1257</v>
      </c>
      <c r="G557" s="226"/>
      <c r="H557" s="229">
        <v>157.5</v>
      </c>
      <c r="I557" s="230"/>
      <c r="J557" s="226"/>
      <c r="K557" s="226"/>
      <c r="L557" s="231"/>
      <c r="M557" s="232"/>
      <c r="N557" s="233"/>
      <c r="O557" s="233"/>
      <c r="P557" s="233"/>
      <c r="Q557" s="233"/>
      <c r="R557" s="233"/>
      <c r="S557" s="233"/>
      <c r="T557" s="23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5" t="s">
        <v>161</v>
      </c>
      <c r="AU557" s="235" t="s">
        <v>82</v>
      </c>
      <c r="AV557" s="13" t="s">
        <v>82</v>
      </c>
      <c r="AW557" s="13" t="s">
        <v>33</v>
      </c>
      <c r="AX557" s="13" t="s">
        <v>72</v>
      </c>
      <c r="AY557" s="235" t="s">
        <v>148</v>
      </c>
    </row>
    <row r="558" s="13" customFormat="1">
      <c r="A558" s="13"/>
      <c r="B558" s="225"/>
      <c r="C558" s="226"/>
      <c r="D558" s="218" t="s">
        <v>161</v>
      </c>
      <c r="E558" s="227" t="s">
        <v>19</v>
      </c>
      <c r="F558" s="228" t="s">
        <v>1258</v>
      </c>
      <c r="G558" s="226"/>
      <c r="H558" s="229">
        <v>71.400000000000006</v>
      </c>
      <c r="I558" s="230"/>
      <c r="J558" s="226"/>
      <c r="K558" s="226"/>
      <c r="L558" s="231"/>
      <c r="M558" s="232"/>
      <c r="N558" s="233"/>
      <c r="O558" s="233"/>
      <c r="P558" s="233"/>
      <c r="Q558" s="233"/>
      <c r="R558" s="233"/>
      <c r="S558" s="233"/>
      <c r="T558" s="23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5" t="s">
        <v>161</v>
      </c>
      <c r="AU558" s="235" t="s">
        <v>82</v>
      </c>
      <c r="AV558" s="13" t="s">
        <v>82</v>
      </c>
      <c r="AW558" s="13" t="s">
        <v>33</v>
      </c>
      <c r="AX558" s="13" t="s">
        <v>72</v>
      </c>
      <c r="AY558" s="235" t="s">
        <v>148</v>
      </c>
    </row>
    <row r="559" s="13" customFormat="1">
      <c r="A559" s="13"/>
      <c r="B559" s="225"/>
      <c r="C559" s="226"/>
      <c r="D559" s="218" t="s">
        <v>161</v>
      </c>
      <c r="E559" s="227" t="s">
        <v>19</v>
      </c>
      <c r="F559" s="228" t="s">
        <v>1259</v>
      </c>
      <c r="G559" s="226"/>
      <c r="H559" s="229">
        <v>30.800000000000001</v>
      </c>
      <c r="I559" s="230"/>
      <c r="J559" s="226"/>
      <c r="K559" s="226"/>
      <c r="L559" s="231"/>
      <c r="M559" s="232"/>
      <c r="N559" s="233"/>
      <c r="O559" s="233"/>
      <c r="P559" s="233"/>
      <c r="Q559" s="233"/>
      <c r="R559" s="233"/>
      <c r="S559" s="233"/>
      <c r="T559" s="234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5" t="s">
        <v>161</v>
      </c>
      <c r="AU559" s="235" t="s">
        <v>82</v>
      </c>
      <c r="AV559" s="13" t="s">
        <v>82</v>
      </c>
      <c r="AW559" s="13" t="s">
        <v>33</v>
      </c>
      <c r="AX559" s="13" t="s">
        <v>72</v>
      </c>
      <c r="AY559" s="235" t="s">
        <v>148</v>
      </c>
    </row>
    <row r="560" s="13" customFormat="1">
      <c r="A560" s="13"/>
      <c r="B560" s="225"/>
      <c r="C560" s="226"/>
      <c r="D560" s="218" t="s">
        <v>161</v>
      </c>
      <c r="E560" s="227" t="s">
        <v>19</v>
      </c>
      <c r="F560" s="228" t="s">
        <v>1260</v>
      </c>
      <c r="G560" s="226"/>
      <c r="H560" s="229">
        <v>49.950000000000003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161</v>
      </c>
      <c r="AU560" s="235" t="s">
        <v>82</v>
      </c>
      <c r="AV560" s="13" t="s">
        <v>82</v>
      </c>
      <c r="AW560" s="13" t="s">
        <v>33</v>
      </c>
      <c r="AX560" s="13" t="s">
        <v>72</v>
      </c>
      <c r="AY560" s="235" t="s">
        <v>148</v>
      </c>
    </row>
    <row r="561" s="13" customFormat="1">
      <c r="A561" s="13"/>
      <c r="B561" s="225"/>
      <c r="C561" s="226"/>
      <c r="D561" s="218" t="s">
        <v>161</v>
      </c>
      <c r="E561" s="227" t="s">
        <v>19</v>
      </c>
      <c r="F561" s="228" t="s">
        <v>1261</v>
      </c>
      <c r="G561" s="226"/>
      <c r="H561" s="229">
        <v>45.950000000000003</v>
      </c>
      <c r="I561" s="230"/>
      <c r="J561" s="226"/>
      <c r="K561" s="226"/>
      <c r="L561" s="231"/>
      <c r="M561" s="232"/>
      <c r="N561" s="233"/>
      <c r="O561" s="233"/>
      <c r="P561" s="233"/>
      <c r="Q561" s="233"/>
      <c r="R561" s="233"/>
      <c r="S561" s="233"/>
      <c r="T561" s="23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5" t="s">
        <v>161</v>
      </c>
      <c r="AU561" s="235" t="s">
        <v>82</v>
      </c>
      <c r="AV561" s="13" t="s">
        <v>82</v>
      </c>
      <c r="AW561" s="13" t="s">
        <v>33</v>
      </c>
      <c r="AX561" s="13" t="s">
        <v>72</v>
      </c>
      <c r="AY561" s="235" t="s">
        <v>148</v>
      </c>
    </row>
    <row r="562" s="13" customFormat="1">
      <c r="A562" s="13"/>
      <c r="B562" s="225"/>
      <c r="C562" s="226"/>
      <c r="D562" s="218" t="s">
        <v>161</v>
      </c>
      <c r="E562" s="227" t="s">
        <v>19</v>
      </c>
      <c r="F562" s="228" t="s">
        <v>1262</v>
      </c>
      <c r="G562" s="226"/>
      <c r="H562" s="229">
        <v>38.350000000000001</v>
      </c>
      <c r="I562" s="230"/>
      <c r="J562" s="226"/>
      <c r="K562" s="226"/>
      <c r="L562" s="231"/>
      <c r="M562" s="232"/>
      <c r="N562" s="233"/>
      <c r="O562" s="233"/>
      <c r="P562" s="233"/>
      <c r="Q562" s="233"/>
      <c r="R562" s="233"/>
      <c r="S562" s="233"/>
      <c r="T562" s="23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5" t="s">
        <v>161</v>
      </c>
      <c r="AU562" s="235" t="s">
        <v>82</v>
      </c>
      <c r="AV562" s="13" t="s">
        <v>82</v>
      </c>
      <c r="AW562" s="13" t="s">
        <v>33</v>
      </c>
      <c r="AX562" s="13" t="s">
        <v>72</v>
      </c>
      <c r="AY562" s="235" t="s">
        <v>148</v>
      </c>
    </row>
    <row r="563" s="14" customFormat="1">
      <c r="A563" s="14"/>
      <c r="B563" s="236"/>
      <c r="C563" s="237"/>
      <c r="D563" s="218" t="s">
        <v>161</v>
      </c>
      <c r="E563" s="238" t="s">
        <v>19</v>
      </c>
      <c r="F563" s="239" t="s">
        <v>254</v>
      </c>
      <c r="G563" s="237"/>
      <c r="H563" s="240">
        <v>837.00999999999999</v>
      </c>
      <c r="I563" s="241"/>
      <c r="J563" s="237"/>
      <c r="K563" s="237"/>
      <c r="L563" s="242"/>
      <c r="M563" s="243"/>
      <c r="N563" s="244"/>
      <c r="O563" s="244"/>
      <c r="P563" s="244"/>
      <c r="Q563" s="244"/>
      <c r="R563" s="244"/>
      <c r="S563" s="244"/>
      <c r="T563" s="24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6" t="s">
        <v>161</v>
      </c>
      <c r="AU563" s="246" t="s">
        <v>82</v>
      </c>
      <c r="AV563" s="14" t="s">
        <v>155</v>
      </c>
      <c r="AW563" s="14" t="s">
        <v>33</v>
      </c>
      <c r="AX563" s="14" t="s">
        <v>80</v>
      </c>
      <c r="AY563" s="246" t="s">
        <v>148</v>
      </c>
    </row>
    <row r="564" s="2" customFormat="1" ht="21.75" customHeight="1">
      <c r="A564" s="39"/>
      <c r="B564" s="40"/>
      <c r="C564" s="262" t="s">
        <v>1263</v>
      </c>
      <c r="D564" s="262" t="s">
        <v>700</v>
      </c>
      <c r="E564" s="263" t="s">
        <v>1264</v>
      </c>
      <c r="F564" s="264" t="s">
        <v>1265</v>
      </c>
      <c r="G564" s="265" t="s">
        <v>153</v>
      </c>
      <c r="H564" s="266">
        <v>6.367</v>
      </c>
      <c r="I564" s="267"/>
      <c r="J564" s="268">
        <f>ROUND(I564*H564,2)</f>
        <v>0</v>
      </c>
      <c r="K564" s="264" t="s">
        <v>662</v>
      </c>
      <c r="L564" s="269"/>
      <c r="M564" s="270" t="s">
        <v>19</v>
      </c>
      <c r="N564" s="271" t="s">
        <v>43</v>
      </c>
      <c r="O564" s="85"/>
      <c r="P564" s="214">
        <f>O564*H564</f>
        <v>0</v>
      </c>
      <c r="Q564" s="214">
        <v>0.55000000000000004</v>
      </c>
      <c r="R564" s="214">
        <f>Q564*H564</f>
        <v>3.5018500000000001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383</v>
      </c>
      <c r="AT564" s="216" t="s">
        <v>700</v>
      </c>
      <c r="AU564" s="216" t="s">
        <v>82</v>
      </c>
      <c r="AY564" s="18" t="s">
        <v>148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80</v>
      </c>
      <c r="BK564" s="217">
        <f>ROUND(I564*H564,2)</f>
        <v>0</v>
      </c>
      <c r="BL564" s="18" t="s">
        <v>261</v>
      </c>
      <c r="BM564" s="216" t="s">
        <v>1266</v>
      </c>
    </row>
    <row r="565" s="2" customFormat="1">
      <c r="A565" s="39"/>
      <c r="B565" s="40"/>
      <c r="C565" s="41"/>
      <c r="D565" s="218" t="s">
        <v>157</v>
      </c>
      <c r="E565" s="41"/>
      <c r="F565" s="219" t="s">
        <v>1265</v>
      </c>
      <c r="G565" s="41"/>
      <c r="H565" s="41"/>
      <c r="I565" s="220"/>
      <c r="J565" s="41"/>
      <c r="K565" s="41"/>
      <c r="L565" s="45"/>
      <c r="M565" s="221"/>
      <c r="N565" s="222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157</v>
      </c>
      <c r="AU565" s="18" t="s">
        <v>82</v>
      </c>
    </row>
    <row r="566" s="2" customFormat="1">
      <c r="A566" s="39"/>
      <c r="B566" s="40"/>
      <c r="C566" s="41"/>
      <c r="D566" s="223" t="s">
        <v>159</v>
      </c>
      <c r="E566" s="41"/>
      <c r="F566" s="224" t="s">
        <v>1267</v>
      </c>
      <c r="G566" s="41"/>
      <c r="H566" s="41"/>
      <c r="I566" s="220"/>
      <c r="J566" s="41"/>
      <c r="K566" s="41"/>
      <c r="L566" s="45"/>
      <c r="M566" s="221"/>
      <c r="N566" s="222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159</v>
      </c>
      <c r="AU566" s="18" t="s">
        <v>82</v>
      </c>
    </row>
    <row r="567" s="13" customFormat="1">
      <c r="A567" s="13"/>
      <c r="B567" s="225"/>
      <c r="C567" s="226"/>
      <c r="D567" s="218" t="s">
        <v>161</v>
      </c>
      <c r="E567" s="227" t="s">
        <v>19</v>
      </c>
      <c r="F567" s="228" t="s">
        <v>1268</v>
      </c>
      <c r="G567" s="226"/>
      <c r="H567" s="229">
        <v>3.1899999999999999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161</v>
      </c>
      <c r="AU567" s="235" t="s">
        <v>82</v>
      </c>
      <c r="AV567" s="13" t="s">
        <v>82</v>
      </c>
      <c r="AW567" s="13" t="s">
        <v>33</v>
      </c>
      <c r="AX567" s="13" t="s">
        <v>72</v>
      </c>
      <c r="AY567" s="235" t="s">
        <v>148</v>
      </c>
    </row>
    <row r="568" s="13" customFormat="1">
      <c r="A568" s="13"/>
      <c r="B568" s="225"/>
      <c r="C568" s="226"/>
      <c r="D568" s="218" t="s">
        <v>161</v>
      </c>
      <c r="E568" s="227" t="s">
        <v>19</v>
      </c>
      <c r="F568" s="228" t="s">
        <v>1269</v>
      </c>
      <c r="G568" s="226"/>
      <c r="H568" s="229">
        <v>1.1339999999999999</v>
      </c>
      <c r="I568" s="230"/>
      <c r="J568" s="226"/>
      <c r="K568" s="226"/>
      <c r="L568" s="231"/>
      <c r="M568" s="232"/>
      <c r="N568" s="233"/>
      <c r="O568" s="233"/>
      <c r="P568" s="233"/>
      <c r="Q568" s="233"/>
      <c r="R568" s="233"/>
      <c r="S568" s="233"/>
      <c r="T568" s="23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5" t="s">
        <v>161</v>
      </c>
      <c r="AU568" s="235" t="s">
        <v>82</v>
      </c>
      <c r="AV568" s="13" t="s">
        <v>82</v>
      </c>
      <c r="AW568" s="13" t="s">
        <v>33</v>
      </c>
      <c r="AX568" s="13" t="s">
        <v>72</v>
      </c>
      <c r="AY568" s="235" t="s">
        <v>148</v>
      </c>
    </row>
    <row r="569" s="13" customFormat="1">
      <c r="A569" s="13"/>
      <c r="B569" s="225"/>
      <c r="C569" s="226"/>
      <c r="D569" s="218" t="s">
        <v>161</v>
      </c>
      <c r="E569" s="227" t="s">
        <v>19</v>
      </c>
      <c r="F569" s="228" t="s">
        <v>1270</v>
      </c>
      <c r="G569" s="226"/>
      <c r="H569" s="229">
        <v>0.51400000000000001</v>
      </c>
      <c r="I569" s="230"/>
      <c r="J569" s="226"/>
      <c r="K569" s="226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161</v>
      </c>
      <c r="AU569" s="235" t="s">
        <v>82</v>
      </c>
      <c r="AV569" s="13" t="s">
        <v>82</v>
      </c>
      <c r="AW569" s="13" t="s">
        <v>33</v>
      </c>
      <c r="AX569" s="13" t="s">
        <v>72</v>
      </c>
      <c r="AY569" s="235" t="s">
        <v>148</v>
      </c>
    </row>
    <row r="570" s="13" customFormat="1">
      <c r="A570" s="13"/>
      <c r="B570" s="225"/>
      <c r="C570" s="226"/>
      <c r="D570" s="218" t="s">
        <v>161</v>
      </c>
      <c r="E570" s="227" t="s">
        <v>19</v>
      </c>
      <c r="F570" s="228" t="s">
        <v>1271</v>
      </c>
      <c r="G570" s="226"/>
      <c r="H570" s="229">
        <v>0.222</v>
      </c>
      <c r="I570" s="230"/>
      <c r="J570" s="226"/>
      <c r="K570" s="226"/>
      <c r="L570" s="231"/>
      <c r="M570" s="232"/>
      <c r="N570" s="233"/>
      <c r="O570" s="233"/>
      <c r="P570" s="233"/>
      <c r="Q570" s="233"/>
      <c r="R570" s="233"/>
      <c r="S570" s="233"/>
      <c r="T570" s="23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5" t="s">
        <v>161</v>
      </c>
      <c r="AU570" s="235" t="s">
        <v>82</v>
      </c>
      <c r="AV570" s="13" t="s">
        <v>82</v>
      </c>
      <c r="AW570" s="13" t="s">
        <v>33</v>
      </c>
      <c r="AX570" s="13" t="s">
        <v>72</v>
      </c>
      <c r="AY570" s="235" t="s">
        <v>148</v>
      </c>
    </row>
    <row r="571" s="13" customFormat="1">
      <c r="A571" s="13"/>
      <c r="B571" s="225"/>
      <c r="C571" s="226"/>
      <c r="D571" s="218" t="s">
        <v>161</v>
      </c>
      <c r="E571" s="227" t="s">
        <v>19</v>
      </c>
      <c r="F571" s="228" t="s">
        <v>1272</v>
      </c>
      <c r="G571" s="226"/>
      <c r="H571" s="229">
        <v>0.35999999999999999</v>
      </c>
      <c r="I571" s="230"/>
      <c r="J571" s="226"/>
      <c r="K571" s="226"/>
      <c r="L571" s="231"/>
      <c r="M571" s="232"/>
      <c r="N571" s="233"/>
      <c r="O571" s="233"/>
      <c r="P571" s="233"/>
      <c r="Q571" s="233"/>
      <c r="R571" s="233"/>
      <c r="S571" s="233"/>
      <c r="T571" s="23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5" t="s">
        <v>161</v>
      </c>
      <c r="AU571" s="235" t="s">
        <v>82</v>
      </c>
      <c r="AV571" s="13" t="s">
        <v>82</v>
      </c>
      <c r="AW571" s="13" t="s">
        <v>33</v>
      </c>
      <c r="AX571" s="13" t="s">
        <v>72</v>
      </c>
      <c r="AY571" s="235" t="s">
        <v>148</v>
      </c>
    </row>
    <row r="572" s="13" customFormat="1">
      <c r="A572" s="13"/>
      <c r="B572" s="225"/>
      <c r="C572" s="226"/>
      <c r="D572" s="218" t="s">
        <v>161</v>
      </c>
      <c r="E572" s="227" t="s">
        <v>19</v>
      </c>
      <c r="F572" s="228" t="s">
        <v>1273</v>
      </c>
      <c r="G572" s="226"/>
      <c r="H572" s="229">
        <v>0.27600000000000002</v>
      </c>
      <c r="I572" s="230"/>
      <c r="J572" s="226"/>
      <c r="K572" s="226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161</v>
      </c>
      <c r="AU572" s="235" t="s">
        <v>82</v>
      </c>
      <c r="AV572" s="13" t="s">
        <v>82</v>
      </c>
      <c r="AW572" s="13" t="s">
        <v>33</v>
      </c>
      <c r="AX572" s="13" t="s">
        <v>72</v>
      </c>
      <c r="AY572" s="235" t="s">
        <v>148</v>
      </c>
    </row>
    <row r="573" s="13" customFormat="1">
      <c r="A573" s="13"/>
      <c r="B573" s="225"/>
      <c r="C573" s="226"/>
      <c r="D573" s="218" t="s">
        <v>161</v>
      </c>
      <c r="E573" s="227" t="s">
        <v>19</v>
      </c>
      <c r="F573" s="228" t="s">
        <v>1274</v>
      </c>
      <c r="G573" s="226"/>
      <c r="H573" s="229">
        <v>0.091999999999999998</v>
      </c>
      <c r="I573" s="230"/>
      <c r="J573" s="226"/>
      <c r="K573" s="226"/>
      <c r="L573" s="231"/>
      <c r="M573" s="232"/>
      <c r="N573" s="233"/>
      <c r="O573" s="233"/>
      <c r="P573" s="233"/>
      <c r="Q573" s="233"/>
      <c r="R573" s="233"/>
      <c r="S573" s="233"/>
      <c r="T573" s="23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5" t="s">
        <v>161</v>
      </c>
      <c r="AU573" s="235" t="s">
        <v>82</v>
      </c>
      <c r="AV573" s="13" t="s">
        <v>82</v>
      </c>
      <c r="AW573" s="13" t="s">
        <v>33</v>
      </c>
      <c r="AX573" s="13" t="s">
        <v>72</v>
      </c>
      <c r="AY573" s="235" t="s">
        <v>148</v>
      </c>
    </row>
    <row r="574" s="14" customFormat="1">
      <c r="A574" s="14"/>
      <c r="B574" s="236"/>
      <c r="C574" s="237"/>
      <c r="D574" s="218" t="s">
        <v>161</v>
      </c>
      <c r="E574" s="238" t="s">
        <v>19</v>
      </c>
      <c r="F574" s="239" t="s">
        <v>254</v>
      </c>
      <c r="G574" s="237"/>
      <c r="H574" s="240">
        <v>5.7880000000000003</v>
      </c>
      <c r="I574" s="241"/>
      <c r="J574" s="237"/>
      <c r="K574" s="237"/>
      <c r="L574" s="242"/>
      <c r="M574" s="243"/>
      <c r="N574" s="244"/>
      <c r="O574" s="244"/>
      <c r="P574" s="244"/>
      <c r="Q574" s="244"/>
      <c r="R574" s="244"/>
      <c r="S574" s="244"/>
      <c r="T574" s="24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6" t="s">
        <v>161</v>
      </c>
      <c r="AU574" s="246" t="s">
        <v>82</v>
      </c>
      <c r="AV574" s="14" t="s">
        <v>155</v>
      </c>
      <c r="AW574" s="14" t="s">
        <v>33</v>
      </c>
      <c r="AX574" s="14" t="s">
        <v>80</v>
      </c>
      <c r="AY574" s="246" t="s">
        <v>148</v>
      </c>
    </row>
    <row r="575" s="13" customFormat="1">
      <c r="A575" s="13"/>
      <c r="B575" s="225"/>
      <c r="C575" s="226"/>
      <c r="D575" s="218" t="s">
        <v>161</v>
      </c>
      <c r="E575" s="226"/>
      <c r="F575" s="228" t="s">
        <v>1275</v>
      </c>
      <c r="G575" s="226"/>
      <c r="H575" s="229">
        <v>6.367</v>
      </c>
      <c r="I575" s="230"/>
      <c r="J575" s="226"/>
      <c r="K575" s="226"/>
      <c r="L575" s="231"/>
      <c r="M575" s="232"/>
      <c r="N575" s="233"/>
      <c r="O575" s="233"/>
      <c r="P575" s="233"/>
      <c r="Q575" s="233"/>
      <c r="R575" s="233"/>
      <c r="S575" s="233"/>
      <c r="T575" s="23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5" t="s">
        <v>161</v>
      </c>
      <c r="AU575" s="235" t="s">
        <v>82</v>
      </c>
      <c r="AV575" s="13" t="s">
        <v>82</v>
      </c>
      <c r="AW575" s="13" t="s">
        <v>4</v>
      </c>
      <c r="AX575" s="13" t="s">
        <v>80</v>
      </c>
      <c r="AY575" s="235" t="s">
        <v>148</v>
      </c>
    </row>
    <row r="576" s="2" customFormat="1" ht="33" customHeight="1">
      <c r="A576" s="39"/>
      <c r="B576" s="40"/>
      <c r="C576" s="205" t="s">
        <v>1276</v>
      </c>
      <c r="D576" s="205" t="s">
        <v>150</v>
      </c>
      <c r="E576" s="206" t="s">
        <v>1277</v>
      </c>
      <c r="F576" s="207" t="s">
        <v>1278</v>
      </c>
      <c r="G576" s="208" t="s">
        <v>174</v>
      </c>
      <c r="H576" s="209">
        <v>648.83000000000004</v>
      </c>
      <c r="I576" s="210"/>
      <c r="J576" s="211">
        <f>ROUND(I576*H576,2)</f>
        <v>0</v>
      </c>
      <c r="K576" s="207" t="s">
        <v>662</v>
      </c>
      <c r="L576" s="45"/>
      <c r="M576" s="212" t="s">
        <v>19</v>
      </c>
      <c r="N576" s="213" t="s">
        <v>43</v>
      </c>
      <c r="O576" s="85"/>
      <c r="P576" s="214">
        <f>O576*H576</f>
        <v>0</v>
      </c>
      <c r="Q576" s="214">
        <v>0.01423</v>
      </c>
      <c r="R576" s="214">
        <f>Q576*H576</f>
        <v>9.2328509000000007</v>
      </c>
      <c r="S576" s="214">
        <v>0</v>
      </c>
      <c r="T576" s="21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6" t="s">
        <v>261</v>
      </c>
      <c r="AT576" s="216" t="s">
        <v>150</v>
      </c>
      <c r="AU576" s="216" t="s">
        <v>82</v>
      </c>
      <c r="AY576" s="18" t="s">
        <v>148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8" t="s">
        <v>80</v>
      </c>
      <c r="BK576" s="217">
        <f>ROUND(I576*H576,2)</f>
        <v>0</v>
      </c>
      <c r="BL576" s="18" t="s">
        <v>261</v>
      </c>
      <c r="BM576" s="216" t="s">
        <v>1279</v>
      </c>
    </row>
    <row r="577" s="2" customFormat="1">
      <c r="A577" s="39"/>
      <c r="B577" s="40"/>
      <c r="C577" s="41"/>
      <c r="D577" s="218" t="s">
        <v>157</v>
      </c>
      <c r="E577" s="41"/>
      <c r="F577" s="219" t="s">
        <v>1280</v>
      </c>
      <c r="G577" s="41"/>
      <c r="H577" s="41"/>
      <c r="I577" s="220"/>
      <c r="J577" s="41"/>
      <c r="K577" s="41"/>
      <c r="L577" s="45"/>
      <c r="M577" s="221"/>
      <c r="N577" s="222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157</v>
      </c>
      <c r="AU577" s="18" t="s">
        <v>82</v>
      </c>
    </row>
    <row r="578" s="2" customFormat="1">
      <c r="A578" s="39"/>
      <c r="B578" s="40"/>
      <c r="C578" s="41"/>
      <c r="D578" s="223" t="s">
        <v>159</v>
      </c>
      <c r="E578" s="41"/>
      <c r="F578" s="224" t="s">
        <v>1281</v>
      </c>
      <c r="G578" s="41"/>
      <c r="H578" s="41"/>
      <c r="I578" s="220"/>
      <c r="J578" s="41"/>
      <c r="K578" s="41"/>
      <c r="L578" s="45"/>
      <c r="M578" s="221"/>
      <c r="N578" s="222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159</v>
      </c>
      <c r="AU578" s="18" t="s">
        <v>82</v>
      </c>
    </row>
    <row r="579" s="13" customFormat="1">
      <c r="A579" s="13"/>
      <c r="B579" s="225"/>
      <c r="C579" s="226"/>
      <c r="D579" s="218" t="s">
        <v>161</v>
      </c>
      <c r="E579" s="227" t="s">
        <v>19</v>
      </c>
      <c r="F579" s="228" t="s">
        <v>1282</v>
      </c>
      <c r="G579" s="226"/>
      <c r="H579" s="229">
        <v>271.80000000000001</v>
      </c>
      <c r="I579" s="230"/>
      <c r="J579" s="226"/>
      <c r="K579" s="226"/>
      <c r="L579" s="231"/>
      <c r="M579" s="232"/>
      <c r="N579" s="233"/>
      <c r="O579" s="233"/>
      <c r="P579" s="233"/>
      <c r="Q579" s="233"/>
      <c r="R579" s="233"/>
      <c r="S579" s="233"/>
      <c r="T579" s="23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5" t="s">
        <v>161</v>
      </c>
      <c r="AU579" s="235" t="s">
        <v>82</v>
      </c>
      <c r="AV579" s="13" t="s">
        <v>82</v>
      </c>
      <c r="AW579" s="13" t="s">
        <v>33</v>
      </c>
      <c r="AX579" s="13" t="s">
        <v>72</v>
      </c>
      <c r="AY579" s="235" t="s">
        <v>148</v>
      </c>
    </row>
    <row r="580" s="13" customFormat="1">
      <c r="A580" s="13"/>
      <c r="B580" s="225"/>
      <c r="C580" s="226"/>
      <c r="D580" s="218" t="s">
        <v>161</v>
      </c>
      <c r="E580" s="227" t="s">
        <v>19</v>
      </c>
      <c r="F580" s="228" t="s">
        <v>1283</v>
      </c>
      <c r="G580" s="226"/>
      <c r="H580" s="229">
        <v>377.02999999999997</v>
      </c>
      <c r="I580" s="230"/>
      <c r="J580" s="226"/>
      <c r="K580" s="226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161</v>
      </c>
      <c r="AU580" s="235" t="s">
        <v>82</v>
      </c>
      <c r="AV580" s="13" t="s">
        <v>82</v>
      </c>
      <c r="AW580" s="13" t="s">
        <v>33</v>
      </c>
      <c r="AX580" s="13" t="s">
        <v>72</v>
      </c>
      <c r="AY580" s="235" t="s">
        <v>148</v>
      </c>
    </row>
    <row r="581" s="14" customFormat="1">
      <c r="A581" s="14"/>
      <c r="B581" s="236"/>
      <c r="C581" s="237"/>
      <c r="D581" s="218" t="s">
        <v>161</v>
      </c>
      <c r="E581" s="238" t="s">
        <v>19</v>
      </c>
      <c r="F581" s="239" t="s">
        <v>254</v>
      </c>
      <c r="G581" s="237"/>
      <c r="H581" s="240">
        <v>648.82999999999993</v>
      </c>
      <c r="I581" s="241"/>
      <c r="J581" s="237"/>
      <c r="K581" s="237"/>
      <c r="L581" s="242"/>
      <c r="M581" s="243"/>
      <c r="N581" s="244"/>
      <c r="O581" s="244"/>
      <c r="P581" s="244"/>
      <c r="Q581" s="244"/>
      <c r="R581" s="244"/>
      <c r="S581" s="244"/>
      <c r="T581" s="245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6" t="s">
        <v>161</v>
      </c>
      <c r="AU581" s="246" t="s">
        <v>82</v>
      </c>
      <c r="AV581" s="14" t="s">
        <v>155</v>
      </c>
      <c r="AW581" s="14" t="s">
        <v>33</v>
      </c>
      <c r="AX581" s="14" t="s">
        <v>80</v>
      </c>
      <c r="AY581" s="246" t="s">
        <v>148</v>
      </c>
    </row>
    <row r="582" s="2" customFormat="1" ht="33" customHeight="1">
      <c r="A582" s="39"/>
      <c r="B582" s="40"/>
      <c r="C582" s="205" t="s">
        <v>1284</v>
      </c>
      <c r="D582" s="205" t="s">
        <v>150</v>
      </c>
      <c r="E582" s="206" t="s">
        <v>1285</v>
      </c>
      <c r="F582" s="207" t="s">
        <v>1286</v>
      </c>
      <c r="G582" s="208" t="s">
        <v>174</v>
      </c>
      <c r="H582" s="209">
        <v>16.850000000000001</v>
      </c>
      <c r="I582" s="210"/>
      <c r="J582" s="211">
        <f>ROUND(I582*H582,2)</f>
        <v>0</v>
      </c>
      <c r="K582" s="207" t="s">
        <v>662</v>
      </c>
      <c r="L582" s="45"/>
      <c r="M582" s="212" t="s">
        <v>19</v>
      </c>
      <c r="N582" s="213" t="s">
        <v>43</v>
      </c>
      <c r="O582" s="85"/>
      <c r="P582" s="214">
        <f>O582*H582</f>
        <v>0</v>
      </c>
      <c r="Q582" s="214">
        <v>0.0161</v>
      </c>
      <c r="R582" s="214">
        <f>Q582*H582</f>
        <v>0.271285</v>
      </c>
      <c r="S582" s="214">
        <v>0</v>
      </c>
      <c r="T582" s="21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16" t="s">
        <v>261</v>
      </c>
      <c r="AT582" s="216" t="s">
        <v>150</v>
      </c>
      <c r="AU582" s="216" t="s">
        <v>82</v>
      </c>
      <c r="AY582" s="18" t="s">
        <v>148</v>
      </c>
      <c r="BE582" s="217">
        <f>IF(N582="základní",J582,0)</f>
        <v>0</v>
      </c>
      <c r="BF582" s="217">
        <f>IF(N582="snížená",J582,0)</f>
        <v>0</v>
      </c>
      <c r="BG582" s="217">
        <f>IF(N582="zákl. přenesená",J582,0)</f>
        <v>0</v>
      </c>
      <c r="BH582" s="217">
        <f>IF(N582="sníž. přenesená",J582,0)</f>
        <v>0</v>
      </c>
      <c r="BI582" s="217">
        <f>IF(N582="nulová",J582,0)</f>
        <v>0</v>
      </c>
      <c r="BJ582" s="18" t="s">
        <v>80</v>
      </c>
      <c r="BK582" s="217">
        <f>ROUND(I582*H582,2)</f>
        <v>0</v>
      </c>
      <c r="BL582" s="18" t="s">
        <v>261</v>
      </c>
      <c r="BM582" s="216" t="s">
        <v>1287</v>
      </c>
    </row>
    <row r="583" s="2" customFormat="1">
      <c r="A583" s="39"/>
      <c r="B583" s="40"/>
      <c r="C583" s="41"/>
      <c r="D583" s="218" t="s">
        <v>157</v>
      </c>
      <c r="E583" s="41"/>
      <c r="F583" s="219" t="s">
        <v>1288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157</v>
      </c>
      <c r="AU583" s="18" t="s">
        <v>82</v>
      </c>
    </row>
    <row r="584" s="2" customFormat="1">
      <c r="A584" s="39"/>
      <c r="B584" s="40"/>
      <c r="C584" s="41"/>
      <c r="D584" s="223" t="s">
        <v>159</v>
      </c>
      <c r="E584" s="41"/>
      <c r="F584" s="224" t="s">
        <v>1289</v>
      </c>
      <c r="G584" s="41"/>
      <c r="H584" s="41"/>
      <c r="I584" s="220"/>
      <c r="J584" s="41"/>
      <c r="K584" s="41"/>
      <c r="L584" s="45"/>
      <c r="M584" s="221"/>
      <c r="N584" s="222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159</v>
      </c>
      <c r="AU584" s="18" t="s">
        <v>82</v>
      </c>
    </row>
    <row r="585" s="2" customFormat="1" ht="16.5" customHeight="1">
      <c r="A585" s="39"/>
      <c r="B585" s="40"/>
      <c r="C585" s="205" t="s">
        <v>1290</v>
      </c>
      <c r="D585" s="205" t="s">
        <v>150</v>
      </c>
      <c r="E585" s="206" t="s">
        <v>1291</v>
      </c>
      <c r="F585" s="207" t="s">
        <v>1292</v>
      </c>
      <c r="G585" s="208" t="s">
        <v>220</v>
      </c>
      <c r="H585" s="209">
        <v>19.5</v>
      </c>
      <c r="I585" s="210"/>
      <c r="J585" s="211">
        <f>ROUND(I585*H585,2)</f>
        <v>0</v>
      </c>
      <c r="K585" s="207" t="s">
        <v>662</v>
      </c>
      <c r="L585" s="45"/>
      <c r="M585" s="212" t="s">
        <v>19</v>
      </c>
      <c r="N585" s="213" t="s">
        <v>43</v>
      </c>
      <c r="O585" s="85"/>
      <c r="P585" s="214">
        <f>O585*H585</f>
        <v>0</v>
      </c>
      <c r="Q585" s="214">
        <v>0</v>
      </c>
      <c r="R585" s="214">
        <f>Q585*H585</f>
        <v>0</v>
      </c>
      <c r="S585" s="214">
        <v>0</v>
      </c>
      <c r="T585" s="21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6" t="s">
        <v>261</v>
      </c>
      <c r="AT585" s="216" t="s">
        <v>150</v>
      </c>
      <c r="AU585" s="216" t="s">
        <v>82</v>
      </c>
      <c r="AY585" s="18" t="s">
        <v>148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8" t="s">
        <v>80</v>
      </c>
      <c r="BK585" s="217">
        <f>ROUND(I585*H585,2)</f>
        <v>0</v>
      </c>
      <c r="BL585" s="18" t="s">
        <v>261</v>
      </c>
      <c r="BM585" s="216" t="s">
        <v>1293</v>
      </c>
    </row>
    <row r="586" s="2" customFormat="1">
      <c r="A586" s="39"/>
      <c r="B586" s="40"/>
      <c r="C586" s="41"/>
      <c r="D586" s="218" t="s">
        <v>157</v>
      </c>
      <c r="E586" s="41"/>
      <c r="F586" s="219" t="s">
        <v>1294</v>
      </c>
      <c r="G586" s="41"/>
      <c r="H586" s="41"/>
      <c r="I586" s="220"/>
      <c r="J586" s="41"/>
      <c r="K586" s="41"/>
      <c r="L586" s="45"/>
      <c r="M586" s="221"/>
      <c r="N586" s="222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157</v>
      </c>
      <c r="AU586" s="18" t="s">
        <v>82</v>
      </c>
    </row>
    <row r="587" s="2" customFormat="1">
      <c r="A587" s="39"/>
      <c r="B587" s="40"/>
      <c r="C587" s="41"/>
      <c r="D587" s="223" t="s">
        <v>159</v>
      </c>
      <c r="E587" s="41"/>
      <c r="F587" s="224" t="s">
        <v>1295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159</v>
      </c>
      <c r="AU587" s="18" t="s">
        <v>82</v>
      </c>
    </row>
    <row r="588" s="13" customFormat="1">
      <c r="A588" s="13"/>
      <c r="B588" s="225"/>
      <c r="C588" s="226"/>
      <c r="D588" s="218" t="s">
        <v>161</v>
      </c>
      <c r="E588" s="227" t="s">
        <v>19</v>
      </c>
      <c r="F588" s="228" t="s">
        <v>1296</v>
      </c>
      <c r="G588" s="226"/>
      <c r="H588" s="229">
        <v>19.5</v>
      </c>
      <c r="I588" s="230"/>
      <c r="J588" s="226"/>
      <c r="K588" s="226"/>
      <c r="L588" s="231"/>
      <c r="M588" s="232"/>
      <c r="N588" s="233"/>
      <c r="O588" s="233"/>
      <c r="P588" s="233"/>
      <c r="Q588" s="233"/>
      <c r="R588" s="233"/>
      <c r="S588" s="233"/>
      <c r="T588" s="23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5" t="s">
        <v>161</v>
      </c>
      <c r="AU588" s="235" t="s">
        <v>82</v>
      </c>
      <c r="AV588" s="13" t="s">
        <v>82</v>
      </c>
      <c r="AW588" s="13" t="s">
        <v>33</v>
      </c>
      <c r="AX588" s="13" t="s">
        <v>80</v>
      </c>
      <c r="AY588" s="235" t="s">
        <v>148</v>
      </c>
    </row>
    <row r="589" s="2" customFormat="1" ht="16.5" customHeight="1">
      <c r="A589" s="39"/>
      <c r="B589" s="40"/>
      <c r="C589" s="262" t="s">
        <v>1297</v>
      </c>
      <c r="D589" s="262" t="s">
        <v>700</v>
      </c>
      <c r="E589" s="263" t="s">
        <v>1298</v>
      </c>
      <c r="F589" s="264" t="s">
        <v>1299</v>
      </c>
      <c r="G589" s="265" t="s">
        <v>153</v>
      </c>
      <c r="H589" s="266">
        <v>0.047</v>
      </c>
      <c r="I589" s="267"/>
      <c r="J589" s="268">
        <f>ROUND(I589*H589,2)</f>
        <v>0</v>
      </c>
      <c r="K589" s="264" t="s">
        <v>662</v>
      </c>
      <c r="L589" s="269"/>
      <c r="M589" s="270" t="s">
        <v>19</v>
      </c>
      <c r="N589" s="271" t="s">
        <v>43</v>
      </c>
      <c r="O589" s="85"/>
      <c r="P589" s="214">
        <f>O589*H589</f>
        <v>0</v>
      </c>
      <c r="Q589" s="214">
        <v>0.55000000000000004</v>
      </c>
      <c r="R589" s="214">
        <f>Q589*H589</f>
        <v>0.025850000000000001</v>
      </c>
      <c r="S589" s="214">
        <v>0</v>
      </c>
      <c r="T589" s="215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6" t="s">
        <v>383</v>
      </c>
      <c r="AT589" s="216" t="s">
        <v>700</v>
      </c>
      <c r="AU589" s="216" t="s">
        <v>82</v>
      </c>
      <c r="AY589" s="18" t="s">
        <v>148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8" t="s">
        <v>80</v>
      </c>
      <c r="BK589" s="217">
        <f>ROUND(I589*H589,2)</f>
        <v>0</v>
      </c>
      <c r="BL589" s="18" t="s">
        <v>261</v>
      </c>
      <c r="BM589" s="216" t="s">
        <v>1300</v>
      </c>
    </row>
    <row r="590" s="2" customFormat="1">
      <c r="A590" s="39"/>
      <c r="B590" s="40"/>
      <c r="C590" s="41"/>
      <c r="D590" s="218" t="s">
        <v>157</v>
      </c>
      <c r="E590" s="41"/>
      <c r="F590" s="219" t="s">
        <v>1299</v>
      </c>
      <c r="G590" s="41"/>
      <c r="H590" s="41"/>
      <c r="I590" s="220"/>
      <c r="J590" s="41"/>
      <c r="K590" s="41"/>
      <c r="L590" s="45"/>
      <c r="M590" s="221"/>
      <c r="N590" s="222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157</v>
      </c>
      <c r="AU590" s="18" t="s">
        <v>82</v>
      </c>
    </row>
    <row r="591" s="2" customFormat="1">
      <c r="A591" s="39"/>
      <c r="B591" s="40"/>
      <c r="C591" s="41"/>
      <c r="D591" s="223" t="s">
        <v>159</v>
      </c>
      <c r="E591" s="41"/>
      <c r="F591" s="224" t="s">
        <v>1301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159</v>
      </c>
      <c r="AU591" s="18" t="s">
        <v>82</v>
      </c>
    </row>
    <row r="592" s="13" customFormat="1">
      <c r="A592" s="13"/>
      <c r="B592" s="225"/>
      <c r="C592" s="226"/>
      <c r="D592" s="218" t="s">
        <v>161</v>
      </c>
      <c r="E592" s="227" t="s">
        <v>19</v>
      </c>
      <c r="F592" s="228" t="s">
        <v>1302</v>
      </c>
      <c r="G592" s="226"/>
      <c r="H592" s="229">
        <v>0.047</v>
      </c>
      <c r="I592" s="230"/>
      <c r="J592" s="226"/>
      <c r="K592" s="226"/>
      <c r="L592" s="231"/>
      <c r="M592" s="232"/>
      <c r="N592" s="233"/>
      <c r="O592" s="233"/>
      <c r="P592" s="233"/>
      <c r="Q592" s="233"/>
      <c r="R592" s="233"/>
      <c r="S592" s="233"/>
      <c r="T592" s="23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5" t="s">
        <v>161</v>
      </c>
      <c r="AU592" s="235" t="s">
        <v>82</v>
      </c>
      <c r="AV592" s="13" t="s">
        <v>82</v>
      </c>
      <c r="AW592" s="13" t="s">
        <v>33</v>
      </c>
      <c r="AX592" s="13" t="s">
        <v>80</v>
      </c>
      <c r="AY592" s="235" t="s">
        <v>148</v>
      </c>
    </row>
    <row r="593" s="2" customFormat="1" ht="33" customHeight="1">
      <c r="A593" s="39"/>
      <c r="B593" s="40"/>
      <c r="C593" s="205" t="s">
        <v>1303</v>
      </c>
      <c r="D593" s="205" t="s">
        <v>150</v>
      </c>
      <c r="E593" s="206" t="s">
        <v>1304</v>
      </c>
      <c r="F593" s="207" t="s">
        <v>1305</v>
      </c>
      <c r="G593" s="208" t="s">
        <v>174</v>
      </c>
      <c r="H593" s="209">
        <v>13.143000000000001</v>
      </c>
      <c r="I593" s="210"/>
      <c r="J593" s="211">
        <f>ROUND(I593*H593,2)</f>
        <v>0</v>
      </c>
      <c r="K593" s="207" t="s">
        <v>19</v>
      </c>
      <c r="L593" s="45"/>
      <c r="M593" s="212" t="s">
        <v>19</v>
      </c>
      <c r="N593" s="213" t="s">
        <v>43</v>
      </c>
      <c r="O593" s="85"/>
      <c r="P593" s="214">
        <f>O593*H593</f>
        <v>0</v>
      </c>
      <c r="Q593" s="214">
        <v>0</v>
      </c>
      <c r="R593" s="214">
        <f>Q593*H593</f>
        <v>0</v>
      </c>
      <c r="S593" s="214">
        <v>0</v>
      </c>
      <c r="T593" s="215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6" t="s">
        <v>261</v>
      </c>
      <c r="AT593" s="216" t="s">
        <v>150</v>
      </c>
      <c r="AU593" s="216" t="s">
        <v>82</v>
      </c>
      <c r="AY593" s="18" t="s">
        <v>148</v>
      </c>
      <c r="BE593" s="217">
        <f>IF(N593="základní",J593,0)</f>
        <v>0</v>
      </c>
      <c r="BF593" s="217">
        <f>IF(N593="snížená",J593,0)</f>
        <v>0</v>
      </c>
      <c r="BG593" s="217">
        <f>IF(N593="zákl. přenesená",J593,0)</f>
        <v>0</v>
      </c>
      <c r="BH593" s="217">
        <f>IF(N593="sníž. přenesená",J593,0)</f>
        <v>0</v>
      </c>
      <c r="BI593" s="217">
        <f>IF(N593="nulová",J593,0)</f>
        <v>0</v>
      </c>
      <c r="BJ593" s="18" t="s">
        <v>80</v>
      </c>
      <c r="BK593" s="217">
        <f>ROUND(I593*H593,2)</f>
        <v>0</v>
      </c>
      <c r="BL593" s="18" t="s">
        <v>261</v>
      </c>
      <c r="BM593" s="216" t="s">
        <v>1306</v>
      </c>
    </row>
    <row r="594" s="2" customFormat="1">
      <c r="A594" s="39"/>
      <c r="B594" s="40"/>
      <c r="C594" s="41"/>
      <c r="D594" s="218" t="s">
        <v>157</v>
      </c>
      <c r="E594" s="41"/>
      <c r="F594" s="219" t="s">
        <v>1305</v>
      </c>
      <c r="G594" s="41"/>
      <c r="H594" s="41"/>
      <c r="I594" s="220"/>
      <c r="J594" s="41"/>
      <c r="K594" s="41"/>
      <c r="L594" s="45"/>
      <c r="M594" s="221"/>
      <c r="N594" s="222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157</v>
      </c>
      <c r="AU594" s="18" t="s">
        <v>82</v>
      </c>
    </row>
    <row r="595" s="13" customFormat="1">
      <c r="A595" s="13"/>
      <c r="B595" s="225"/>
      <c r="C595" s="226"/>
      <c r="D595" s="218" t="s">
        <v>161</v>
      </c>
      <c r="E595" s="227" t="s">
        <v>19</v>
      </c>
      <c r="F595" s="228" t="s">
        <v>1307</v>
      </c>
      <c r="G595" s="226"/>
      <c r="H595" s="229">
        <v>1.3300000000000001</v>
      </c>
      <c r="I595" s="230"/>
      <c r="J595" s="226"/>
      <c r="K595" s="226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161</v>
      </c>
      <c r="AU595" s="235" t="s">
        <v>82</v>
      </c>
      <c r="AV595" s="13" t="s">
        <v>82</v>
      </c>
      <c r="AW595" s="13" t="s">
        <v>33</v>
      </c>
      <c r="AX595" s="13" t="s">
        <v>72</v>
      </c>
      <c r="AY595" s="235" t="s">
        <v>148</v>
      </c>
    </row>
    <row r="596" s="13" customFormat="1">
      <c r="A596" s="13"/>
      <c r="B596" s="225"/>
      <c r="C596" s="226"/>
      <c r="D596" s="218" t="s">
        <v>161</v>
      </c>
      <c r="E596" s="227" t="s">
        <v>19</v>
      </c>
      <c r="F596" s="228" t="s">
        <v>1308</v>
      </c>
      <c r="G596" s="226"/>
      <c r="H596" s="229">
        <v>11.813000000000001</v>
      </c>
      <c r="I596" s="230"/>
      <c r="J596" s="226"/>
      <c r="K596" s="226"/>
      <c r="L596" s="231"/>
      <c r="M596" s="232"/>
      <c r="N596" s="233"/>
      <c r="O596" s="233"/>
      <c r="P596" s="233"/>
      <c r="Q596" s="233"/>
      <c r="R596" s="233"/>
      <c r="S596" s="233"/>
      <c r="T596" s="23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5" t="s">
        <v>161</v>
      </c>
      <c r="AU596" s="235" t="s">
        <v>82</v>
      </c>
      <c r="AV596" s="13" t="s">
        <v>82</v>
      </c>
      <c r="AW596" s="13" t="s">
        <v>33</v>
      </c>
      <c r="AX596" s="13" t="s">
        <v>72</v>
      </c>
      <c r="AY596" s="235" t="s">
        <v>148</v>
      </c>
    </row>
    <row r="597" s="14" customFormat="1">
      <c r="A597" s="14"/>
      <c r="B597" s="236"/>
      <c r="C597" s="237"/>
      <c r="D597" s="218" t="s">
        <v>161</v>
      </c>
      <c r="E597" s="238" t="s">
        <v>19</v>
      </c>
      <c r="F597" s="239" t="s">
        <v>254</v>
      </c>
      <c r="G597" s="237"/>
      <c r="H597" s="240">
        <v>13.143000000000001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6" t="s">
        <v>161</v>
      </c>
      <c r="AU597" s="246" t="s">
        <v>82</v>
      </c>
      <c r="AV597" s="14" t="s">
        <v>155</v>
      </c>
      <c r="AW597" s="14" t="s">
        <v>33</v>
      </c>
      <c r="AX597" s="14" t="s">
        <v>80</v>
      </c>
      <c r="AY597" s="246" t="s">
        <v>148</v>
      </c>
    </row>
    <row r="598" s="2" customFormat="1" ht="33" customHeight="1">
      <c r="A598" s="39"/>
      <c r="B598" s="40"/>
      <c r="C598" s="205" t="s">
        <v>1309</v>
      </c>
      <c r="D598" s="205" t="s">
        <v>150</v>
      </c>
      <c r="E598" s="206" t="s">
        <v>1310</v>
      </c>
      <c r="F598" s="207" t="s">
        <v>1311</v>
      </c>
      <c r="G598" s="208" t="s">
        <v>174</v>
      </c>
      <c r="H598" s="209">
        <v>40.151000000000003</v>
      </c>
      <c r="I598" s="210"/>
      <c r="J598" s="211">
        <f>ROUND(I598*H598,2)</f>
        <v>0</v>
      </c>
      <c r="K598" s="207" t="s">
        <v>19</v>
      </c>
      <c r="L598" s="45"/>
      <c r="M598" s="212" t="s">
        <v>19</v>
      </c>
      <c r="N598" s="213" t="s">
        <v>43</v>
      </c>
      <c r="O598" s="85"/>
      <c r="P598" s="214">
        <f>O598*H598</f>
        <v>0</v>
      </c>
      <c r="Q598" s="214">
        <v>0.01396</v>
      </c>
      <c r="R598" s="214">
        <f>Q598*H598</f>
        <v>0.56050796000000003</v>
      </c>
      <c r="S598" s="214">
        <v>0</v>
      </c>
      <c r="T598" s="215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16" t="s">
        <v>261</v>
      </c>
      <c r="AT598" s="216" t="s">
        <v>150</v>
      </c>
      <c r="AU598" s="216" t="s">
        <v>82</v>
      </c>
      <c r="AY598" s="18" t="s">
        <v>148</v>
      </c>
      <c r="BE598" s="217">
        <f>IF(N598="základní",J598,0)</f>
        <v>0</v>
      </c>
      <c r="BF598" s="217">
        <f>IF(N598="snížená",J598,0)</f>
        <v>0</v>
      </c>
      <c r="BG598" s="217">
        <f>IF(N598="zákl. přenesená",J598,0)</f>
        <v>0</v>
      </c>
      <c r="BH598" s="217">
        <f>IF(N598="sníž. přenesená",J598,0)</f>
        <v>0</v>
      </c>
      <c r="BI598" s="217">
        <f>IF(N598="nulová",J598,0)</f>
        <v>0</v>
      </c>
      <c r="BJ598" s="18" t="s">
        <v>80</v>
      </c>
      <c r="BK598" s="217">
        <f>ROUND(I598*H598,2)</f>
        <v>0</v>
      </c>
      <c r="BL598" s="18" t="s">
        <v>261</v>
      </c>
      <c r="BM598" s="216" t="s">
        <v>1312</v>
      </c>
    </row>
    <row r="599" s="2" customFormat="1">
      <c r="A599" s="39"/>
      <c r="B599" s="40"/>
      <c r="C599" s="41"/>
      <c r="D599" s="218" t="s">
        <v>157</v>
      </c>
      <c r="E599" s="41"/>
      <c r="F599" s="219" t="s">
        <v>1313</v>
      </c>
      <c r="G599" s="41"/>
      <c r="H599" s="41"/>
      <c r="I599" s="220"/>
      <c r="J599" s="41"/>
      <c r="K599" s="41"/>
      <c r="L599" s="45"/>
      <c r="M599" s="221"/>
      <c r="N599" s="222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157</v>
      </c>
      <c r="AU599" s="18" t="s">
        <v>82</v>
      </c>
    </row>
    <row r="600" s="13" customFormat="1">
      <c r="A600" s="13"/>
      <c r="B600" s="225"/>
      <c r="C600" s="226"/>
      <c r="D600" s="218" t="s">
        <v>161</v>
      </c>
      <c r="E600" s="227" t="s">
        <v>19</v>
      </c>
      <c r="F600" s="228" t="s">
        <v>1314</v>
      </c>
      <c r="G600" s="226"/>
      <c r="H600" s="229">
        <v>31.376000000000001</v>
      </c>
      <c r="I600" s="230"/>
      <c r="J600" s="226"/>
      <c r="K600" s="226"/>
      <c r="L600" s="231"/>
      <c r="M600" s="232"/>
      <c r="N600" s="233"/>
      <c r="O600" s="233"/>
      <c r="P600" s="233"/>
      <c r="Q600" s="233"/>
      <c r="R600" s="233"/>
      <c r="S600" s="233"/>
      <c r="T600" s="23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5" t="s">
        <v>161</v>
      </c>
      <c r="AU600" s="235" t="s">
        <v>82</v>
      </c>
      <c r="AV600" s="13" t="s">
        <v>82</v>
      </c>
      <c r="AW600" s="13" t="s">
        <v>33</v>
      </c>
      <c r="AX600" s="13" t="s">
        <v>72</v>
      </c>
      <c r="AY600" s="235" t="s">
        <v>148</v>
      </c>
    </row>
    <row r="601" s="13" customFormat="1">
      <c r="A601" s="13"/>
      <c r="B601" s="225"/>
      <c r="C601" s="226"/>
      <c r="D601" s="218" t="s">
        <v>161</v>
      </c>
      <c r="E601" s="227" t="s">
        <v>19</v>
      </c>
      <c r="F601" s="228" t="s">
        <v>1315</v>
      </c>
      <c r="G601" s="226"/>
      <c r="H601" s="229">
        <v>8.7750000000000004</v>
      </c>
      <c r="I601" s="230"/>
      <c r="J601" s="226"/>
      <c r="K601" s="226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161</v>
      </c>
      <c r="AU601" s="235" t="s">
        <v>82</v>
      </c>
      <c r="AV601" s="13" t="s">
        <v>82</v>
      </c>
      <c r="AW601" s="13" t="s">
        <v>33</v>
      </c>
      <c r="AX601" s="13" t="s">
        <v>72</v>
      </c>
      <c r="AY601" s="235" t="s">
        <v>148</v>
      </c>
    </row>
    <row r="602" s="14" customFormat="1">
      <c r="A602" s="14"/>
      <c r="B602" s="236"/>
      <c r="C602" s="237"/>
      <c r="D602" s="218" t="s">
        <v>161</v>
      </c>
      <c r="E602" s="238" t="s">
        <v>19</v>
      </c>
      <c r="F602" s="239" t="s">
        <v>254</v>
      </c>
      <c r="G602" s="237"/>
      <c r="H602" s="240">
        <v>40.151000000000003</v>
      </c>
      <c r="I602" s="241"/>
      <c r="J602" s="237"/>
      <c r="K602" s="237"/>
      <c r="L602" s="242"/>
      <c r="M602" s="243"/>
      <c r="N602" s="244"/>
      <c r="O602" s="244"/>
      <c r="P602" s="244"/>
      <c r="Q602" s="244"/>
      <c r="R602" s="244"/>
      <c r="S602" s="244"/>
      <c r="T602" s="245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6" t="s">
        <v>161</v>
      </c>
      <c r="AU602" s="246" t="s">
        <v>82</v>
      </c>
      <c r="AV602" s="14" t="s">
        <v>155</v>
      </c>
      <c r="AW602" s="14" t="s">
        <v>33</v>
      </c>
      <c r="AX602" s="14" t="s">
        <v>80</v>
      </c>
      <c r="AY602" s="246" t="s">
        <v>148</v>
      </c>
    </row>
    <row r="603" s="2" customFormat="1" ht="16.5" customHeight="1">
      <c r="A603" s="39"/>
      <c r="B603" s="40"/>
      <c r="C603" s="205" t="s">
        <v>1316</v>
      </c>
      <c r="D603" s="205" t="s">
        <v>150</v>
      </c>
      <c r="E603" s="206" t="s">
        <v>1317</v>
      </c>
      <c r="F603" s="207" t="s">
        <v>1318</v>
      </c>
      <c r="G603" s="208" t="s">
        <v>174</v>
      </c>
      <c r="H603" s="209">
        <v>323.02999999999997</v>
      </c>
      <c r="I603" s="210"/>
      <c r="J603" s="211">
        <f>ROUND(I603*H603,2)</f>
        <v>0</v>
      </c>
      <c r="K603" s="207" t="s">
        <v>662</v>
      </c>
      <c r="L603" s="45"/>
      <c r="M603" s="212" t="s">
        <v>19</v>
      </c>
      <c r="N603" s="213" t="s">
        <v>43</v>
      </c>
      <c r="O603" s="85"/>
      <c r="P603" s="214">
        <f>O603*H603</f>
        <v>0</v>
      </c>
      <c r="Q603" s="214">
        <v>0</v>
      </c>
      <c r="R603" s="214">
        <f>Q603*H603</f>
        <v>0</v>
      </c>
      <c r="S603" s="214">
        <v>0</v>
      </c>
      <c r="T603" s="215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16" t="s">
        <v>261</v>
      </c>
      <c r="AT603" s="216" t="s">
        <v>150</v>
      </c>
      <c r="AU603" s="216" t="s">
        <v>82</v>
      </c>
      <c r="AY603" s="18" t="s">
        <v>148</v>
      </c>
      <c r="BE603" s="217">
        <f>IF(N603="základní",J603,0)</f>
        <v>0</v>
      </c>
      <c r="BF603" s="217">
        <f>IF(N603="snížená",J603,0)</f>
        <v>0</v>
      </c>
      <c r="BG603" s="217">
        <f>IF(N603="zákl. přenesená",J603,0)</f>
        <v>0</v>
      </c>
      <c r="BH603" s="217">
        <f>IF(N603="sníž. přenesená",J603,0)</f>
        <v>0</v>
      </c>
      <c r="BI603" s="217">
        <f>IF(N603="nulová",J603,0)</f>
        <v>0</v>
      </c>
      <c r="BJ603" s="18" t="s">
        <v>80</v>
      </c>
      <c r="BK603" s="217">
        <f>ROUND(I603*H603,2)</f>
        <v>0</v>
      </c>
      <c r="BL603" s="18" t="s">
        <v>261</v>
      </c>
      <c r="BM603" s="216" t="s">
        <v>1319</v>
      </c>
    </row>
    <row r="604" s="2" customFormat="1">
      <c r="A604" s="39"/>
      <c r="B604" s="40"/>
      <c r="C604" s="41"/>
      <c r="D604" s="218" t="s">
        <v>157</v>
      </c>
      <c r="E604" s="41"/>
      <c r="F604" s="219" t="s">
        <v>1320</v>
      </c>
      <c r="G604" s="41"/>
      <c r="H604" s="41"/>
      <c r="I604" s="220"/>
      <c r="J604" s="41"/>
      <c r="K604" s="41"/>
      <c r="L604" s="45"/>
      <c r="M604" s="221"/>
      <c r="N604" s="222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157</v>
      </c>
      <c r="AU604" s="18" t="s">
        <v>82</v>
      </c>
    </row>
    <row r="605" s="2" customFormat="1">
      <c r="A605" s="39"/>
      <c r="B605" s="40"/>
      <c r="C605" s="41"/>
      <c r="D605" s="223" t="s">
        <v>159</v>
      </c>
      <c r="E605" s="41"/>
      <c r="F605" s="224" t="s">
        <v>1321</v>
      </c>
      <c r="G605" s="41"/>
      <c r="H605" s="41"/>
      <c r="I605" s="220"/>
      <c r="J605" s="41"/>
      <c r="K605" s="41"/>
      <c r="L605" s="45"/>
      <c r="M605" s="221"/>
      <c r="N605" s="222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159</v>
      </c>
      <c r="AU605" s="18" t="s">
        <v>82</v>
      </c>
    </row>
    <row r="606" s="13" customFormat="1">
      <c r="A606" s="13"/>
      <c r="B606" s="225"/>
      <c r="C606" s="226"/>
      <c r="D606" s="218" t="s">
        <v>161</v>
      </c>
      <c r="E606" s="227" t="s">
        <v>19</v>
      </c>
      <c r="F606" s="228" t="s">
        <v>1093</v>
      </c>
      <c r="G606" s="226"/>
      <c r="H606" s="229">
        <v>323.02999999999997</v>
      </c>
      <c r="I606" s="230"/>
      <c r="J606" s="226"/>
      <c r="K606" s="226"/>
      <c r="L606" s="231"/>
      <c r="M606" s="232"/>
      <c r="N606" s="233"/>
      <c r="O606" s="233"/>
      <c r="P606" s="233"/>
      <c r="Q606" s="233"/>
      <c r="R606" s="233"/>
      <c r="S606" s="233"/>
      <c r="T606" s="23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5" t="s">
        <v>161</v>
      </c>
      <c r="AU606" s="235" t="s">
        <v>82</v>
      </c>
      <c r="AV606" s="13" t="s">
        <v>82</v>
      </c>
      <c r="AW606" s="13" t="s">
        <v>33</v>
      </c>
      <c r="AX606" s="13" t="s">
        <v>80</v>
      </c>
      <c r="AY606" s="235" t="s">
        <v>148</v>
      </c>
    </row>
    <row r="607" s="2" customFormat="1" ht="16.5" customHeight="1">
      <c r="A607" s="39"/>
      <c r="B607" s="40"/>
      <c r="C607" s="262" t="s">
        <v>1322</v>
      </c>
      <c r="D607" s="262" t="s">
        <v>700</v>
      </c>
      <c r="E607" s="263" t="s">
        <v>1323</v>
      </c>
      <c r="F607" s="264" t="s">
        <v>1324</v>
      </c>
      <c r="G607" s="265" t="s">
        <v>153</v>
      </c>
      <c r="H607" s="266">
        <v>8.8829999999999991</v>
      </c>
      <c r="I607" s="267"/>
      <c r="J607" s="268">
        <f>ROUND(I607*H607,2)</f>
        <v>0</v>
      </c>
      <c r="K607" s="264" t="s">
        <v>662</v>
      </c>
      <c r="L607" s="269"/>
      <c r="M607" s="270" t="s">
        <v>19</v>
      </c>
      <c r="N607" s="271" t="s">
        <v>43</v>
      </c>
      <c r="O607" s="85"/>
      <c r="P607" s="214">
        <f>O607*H607</f>
        <v>0</v>
      </c>
      <c r="Q607" s="214">
        <v>0.55000000000000004</v>
      </c>
      <c r="R607" s="214">
        <f>Q607*H607</f>
        <v>4.88565</v>
      </c>
      <c r="S607" s="214">
        <v>0</v>
      </c>
      <c r="T607" s="215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16" t="s">
        <v>383</v>
      </c>
      <c r="AT607" s="216" t="s">
        <v>700</v>
      </c>
      <c r="AU607" s="216" t="s">
        <v>82</v>
      </c>
      <c r="AY607" s="18" t="s">
        <v>148</v>
      </c>
      <c r="BE607" s="217">
        <f>IF(N607="základní",J607,0)</f>
        <v>0</v>
      </c>
      <c r="BF607" s="217">
        <f>IF(N607="snížená",J607,0)</f>
        <v>0</v>
      </c>
      <c r="BG607" s="217">
        <f>IF(N607="zákl. přenesená",J607,0)</f>
        <v>0</v>
      </c>
      <c r="BH607" s="217">
        <f>IF(N607="sníž. přenesená",J607,0)</f>
        <v>0</v>
      </c>
      <c r="BI607" s="217">
        <f>IF(N607="nulová",J607,0)</f>
        <v>0</v>
      </c>
      <c r="BJ607" s="18" t="s">
        <v>80</v>
      </c>
      <c r="BK607" s="217">
        <f>ROUND(I607*H607,2)</f>
        <v>0</v>
      </c>
      <c r="BL607" s="18" t="s">
        <v>261</v>
      </c>
      <c r="BM607" s="216" t="s">
        <v>1325</v>
      </c>
    </row>
    <row r="608" s="2" customFormat="1">
      <c r="A608" s="39"/>
      <c r="B608" s="40"/>
      <c r="C608" s="41"/>
      <c r="D608" s="218" t="s">
        <v>157</v>
      </c>
      <c r="E608" s="41"/>
      <c r="F608" s="219" t="s">
        <v>1324</v>
      </c>
      <c r="G608" s="41"/>
      <c r="H608" s="41"/>
      <c r="I608" s="220"/>
      <c r="J608" s="41"/>
      <c r="K608" s="41"/>
      <c r="L608" s="45"/>
      <c r="M608" s="221"/>
      <c r="N608" s="222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157</v>
      </c>
      <c r="AU608" s="18" t="s">
        <v>82</v>
      </c>
    </row>
    <row r="609" s="2" customFormat="1">
      <c r="A609" s="39"/>
      <c r="B609" s="40"/>
      <c r="C609" s="41"/>
      <c r="D609" s="223" t="s">
        <v>159</v>
      </c>
      <c r="E609" s="41"/>
      <c r="F609" s="224" t="s">
        <v>1326</v>
      </c>
      <c r="G609" s="41"/>
      <c r="H609" s="41"/>
      <c r="I609" s="220"/>
      <c r="J609" s="41"/>
      <c r="K609" s="41"/>
      <c r="L609" s="45"/>
      <c r="M609" s="221"/>
      <c r="N609" s="222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159</v>
      </c>
      <c r="AU609" s="18" t="s">
        <v>82</v>
      </c>
    </row>
    <row r="610" s="13" customFormat="1">
      <c r="A610" s="13"/>
      <c r="B610" s="225"/>
      <c r="C610" s="226"/>
      <c r="D610" s="218" t="s">
        <v>161</v>
      </c>
      <c r="E610" s="227" t="s">
        <v>19</v>
      </c>
      <c r="F610" s="228" t="s">
        <v>1327</v>
      </c>
      <c r="G610" s="226"/>
      <c r="H610" s="229">
        <v>8.8829999999999991</v>
      </c>
      <c r="I610" s="230"/>
      <c r="J610" s="226"/>
      <c r="K610" s="226"/>
      <c r="L610" s="231"/>
      <c r="M610" s="232"/>
      <c r="N610" s="233"/>
      <c r="O610" s="233"/>
      <c r="P610" s="233"/>
      <c r="Q610" s="233"/>
      <c r="R610" s="233"/>
      <c r="S610" s="233"/>
      <c r="T610" s="23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5" t="s">
        <v>161</v>
      </c>
      <c r="AU610" s="235" t="s">
        <v>82</v>
      </c>
      <c r="AV610" s="13" t="s">
        <v>82</v>
      </c>
      <c r="AW610" s="13" t="s">
        <v>33</v>
      </c>
      <c r="AX610" s="13" t="s">
        <v>80</v>
      </c>
      <c r="AY610" s="235" t="s">
        <v>148</v>
      </c>
    </row>
    <row r="611" s="2" customFormat="1" ht="24.15" customHeight="1">
      <c r="A611" s="39"/>
      <c r="B611" s="40"/>
      <c r="C611" s="205" t="s">
        <v>1328</v>
      </c>
      <c r="D611" s="205" t="s">
        <v>150</v>
      </c>
      <c r="E611" s="206" t="s">
        <v>1329</v>
      </c>
      <c r="F611" s="207" t="s">
        <v>1330</v>
      </c>
      <c r="G611" s="208" t="s">
        <v>167</v>
      </c>
      <c r="H611" s="209">
        <v>18.478000000000002</v>
      </c>
      <c r="I611" s="210"/>
      <c r="J611" s="211">
        <f>ROUND(I611*H611,2)</f>
        <v>0</v>
      </c>
      <c r="K611" s="207" t="s">
        <v>662</v>
      </c>
      <c r="L611" s="45"/>
      <c r="M611" s="212" t="s">
        <v>19</v>
      </c>
      <c r="N611" s="213" t="s">
        <v>43</v>
      </c>
      <c r="O611" s="85"/>
      <c r="P611" s="214">
        <f>O611*H611</f>
        <v>0</v>
      </c>
      <c r="Q611" s="214">
        <v>0</v>
      </c>
      <c r="R611" s="214">
        <f>Q611*H611</f>
        <v>0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261</v>
      </c>
      <c r="AT611" s="216" t="s">
        <v>150</v>
      </c>
      <c r="AU611" s="216" t="s">
        <v>82</v>
      </c>
      <c r="AY611" s="18" t="s">
        <v>148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80</v>
      </c>
      <c r="BK611" s="217">
        <f>ROUND(I611*H611,2)</f>
        <v>0</v>
      </c>
      <c r="BL611" s="18" t="s">
        <v>261</v>
      </c>
      <c r="BM611" s="216" t="s">
        <v>1331</v>
      </c>
    </row>
    <row r="612" s="2" customFormat="1">
      <c r="A612" s="39"/>
      <c r="B612" s="40"/>
      <c r="C612" s="41"/>
      <c r="D612" s="218" t="s">
        <v>157</v>
      </c>
      <c r="E612" s="41"/>
      <c r="F612" s="219" t="s">
        <v>1332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157</v>
      </c>
      <c r="AU612" s="18" t="s">
        <v>82</v>
      </c>
    </row>
    <row r="613" s="2" customFormat="1">
      <c r="A613" s="39"/>
      <c r="B613" s="40"/>
      <c r="C613" s="41"/>
      <c r="D613" s="223" t="s">
        <v>159</v>
      </c>
      <c r="E613" s="41"/>
      <c r="F613" s="224" t="s">
        <v>1333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159</v>
      </c>
      <c r="AU613" s="18" t="s">
        <v>82</v>
      </c>
    </row>
    <row r="614" s="12" customFormat="1" ht="22.8" customHeight="1">
      <c r="A614" s="12"/>
      <c r="B614" s="189"/>
      <c r="C614" s="190"/>
      <c r="D614" s="191" t="s">
        <v>71</v>
      </c>
      <c r="E614" s="203" t="s">
        <v>463</v>
      </c>
      <c r="F614" s="203" t="s">
        <v>464</v>
      </c>
      <c r="G614" s="190"/>
      <c r="H614" s="190"/>
      <c r="I614" s="193"/>
      <c r="J614" s="204">
        <f>BK614</f>
        <v>0</v>
      </c>
      <c r="K614" s="190"/>
      <c r="L614" s="195"/>
      <c r="M614" s="196"/>
      <c r="N614" s="197"/>
      <c r="O614" s="197"/>
      <c r="P614" s="198">
        <f>SUM(P615:P653)</f>
        <v>0</v>
      </c>
      <c r="Q614" s="197"/>
      <c r="R614" s="198">
        <f>SUM(R615:R653)</f>
        <v>3.5805915000000001</v>
      </c>
      <c r="S614" s="197"/>
      <c r="T614" s="199">
        <f>SUM(T615:T653)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00" t="s">
        <v>82</v>
      </c>
      <c r="AT614" s="201" t="s">
        <v>71</v>
      </c>
      <c r="AU614" s="201" t="s">
        <v>80</v>
      </c>
      <c r="AY614" s="200" t="s">
        <v>148</v>
      </c>
      <c r="BK614" s="202">
        <f>SUM(BK615:BK653)</f>
        <v>0</v>
      </c>
    </row>
    <row r="615" s="2" customFormat="1" ht="24.15" customHeight="1">
      <c r="A615" s="39"/>
      <c r="B615" s="40"/>
      <c r="C615" s="205" t="s">
        <v>1334</v>
      </c>
      <c r="D615" s="205" t="s">
        <v>150</v>
      </c>
      <c r="E615" s="206" t="s">
        <v>1335</v>
      </c>
      <c r="F615" s="207" t="s">
        <v>1336</v>
      </c>
      <c r="G615" s="208" t="s">
        <v>174</v>
      </c>
      <c r="H615" s="209">
        <v>16.850000000000001</v>
      </c>
      <c r="I615" s="210"/>
      <c r="J615" s="211">
        <f>ROUND(I615*H615,2)</f>
        <v>0</v>
      </c>
      <c r="K615" s="207" t="s">
        <v>662</v>
      </c>
      <c r="L615" s="45"/>
      <c r="M615" s="212" t="s">
        <v>19</v>
      </c>
      <c r="N615" s="213" t="s">
        <v>43</v>
      </c>
      <c r="O615" s="85"/>
      <c r="P615" s="214">
        <f>O615*H615</f>
        <v>0</v>
      </c>
      <c r="Q615" s="214">
        <v>0.01694</v>
      </c>
      <c r="R615" s="214">
        <f>Q615*H615</f>
        <v>0.28543900000000005</v>
      </c>
      <c r="S615" s="214">
        <v>0</v>
      </c>
      <c r="T615" s="215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16" t="s">
        <v>261</v>
      </c>
      <c r="AT615" s="216" t="s">
        <v>150</v>
      </c>
      <c r="AU615" s="216" t="s">
        <v>82</v>
      </c>
      <c r="AY615" s="18" t="s">
        <v>148</v>
      </c>
      <c r="BE615" s="217">
        <f>IF(N615="základní",J615,0)</f>
        <v>0</v>
      </c>
      <c r="BF615" s="217">
        <f>IF(N615="snížená",J615,0)</f>
        <v>0</v>
      </c>
      <c r="BG615" s="217">
        <f>IF(N615="zákl. přenesená",J615,0)</f>
        <v>0</v>
      </c>
      <c r="BH615" s="217">
        <f>IF(N615="sníž. přenesená",J615,0)</f>
        <v>0</v>
      </c>
      <c r="BI615" s="217">
        <f>IF(N615="nulová",J615,0)</f>
        <v>0</v>
      </c>
      <c r="BJ615" s="18" t="s">
        <v>80</v>
      </c>
      <c r="BK615" s="217">
        <f>ROUND(I615*H615,2)</f>
        <v>0</v>
      </c>
      <c r="BL615" s="18" t="s">
        <v>261</v>
      </c>
      <c r="BM615" s="216" t="s">
        <v>1337</v>
      </c>
    </row>
    <row r="616" s="2" customFormat="1">
      <c r="A616" s="39"/>
      <c r="B616" s="40"/>
      <c r="C616" s="41"/>
      <c r="D616" s="218" t="s">
        <v>157</v>
      </c>
      <c r="E616" s="41"/>
      <c r="F616" s="219" t="s">
        <v>1338</v>
      </c>
      <c r="G616" s="41"/>
      <c r="H616" s="41"/>
      <c r="I616" s="220"/>
      <c r="J616" s="41"/>
      <c r="K616" s="41"/>
      <c r="L616" s="45"/>
      <c r="M616" s="221"/>
      <c r="N616" s="222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157</v>
      </c>
      <c r="AU616" s="18" t="s">
        <v>82</v>
      </c>
    </row>
    <row r="617" s="2" customFormat="1">
      <c r="A617" s="39"/>
      <c r="B617" s="40"/>
      <c r="C617" s="41"/>
      <c r="D617" s="223" t="s">
        <v>159</v>
      </c>
      <c r="E617" s="41"/>
      <c r="F617" s="224" t="s">
        <v>1339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159</v>
      </c>
      <c r="AU617" s="18" t="s">
        <v>82</v>
      </c>
    </row>
    <row r="618" s="13" customFormat="1">
      <c r="A618" s="13"/>
      <c r="B618" s="225"/>
      <c r="C618" s="226"/>
      <c r="D618" s="218" t="s">
        <v>161</v>
      </c>
      <c r="E618" s="227" t="s">
        <v>19</v>
      </c>
      <c r="F618" s="228" t="s">
        <v>1340</v>
      </c>
      <c r="G618" s="226"/>
      <c r="H618" s="229">
        <v>16.850000000000001</v>
      </c>
      <c r="I618" s="230"/>
      <c r="J618" s="226"/>
      <c r="K618" s="226"/>
      <c r="L618" s="231"/>
      <c r="M618" s="232"/>
      <c r="N618" s="233"/>
      <c r="O618" s="233"/>
      <c r="P618" s="233"/>
      <c r="Q618" s="233"/>
      <c r="R618" s="233"/>
      <c r="S618" s="233"/>
      <c r="T618" s="23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5" t="s">
        <v>161</v>
      </c>
      <c r="AU618" s="235" t="s">
        <v>82</v>
      </c>
      <c r="AV618" s="13" t="s">
        <v>82</v>
      </c>
      <c r="AW618" s="13" t="s">
        <v>33</v>
      </c>
      <c r="AX618" s="13" t="s">
        <v>80</v>
      </c>
      <c r="AY618" s="235" t="s">
        <v>148</v>
      </c>
    </row>
    <row r="619" s="2" customFormat="1" ht="33" customHeight="1">
      <c r="A619" s="39"/>
      <c r="B619" s="40"/>
      <c r="C619" s="205" t="s">
        <v>1341</v>
      </c>
      <c r="D619" s="205" t="s">
        <v>150</v>
      </c>
      <c r="E619" s="206" t="s">
        <v>1342</v>
      </c>
      <c r="F619" s="207" t="s">
        <v>1343</v>
      </c>
      <c r="G619" s="208" t="s">
        <v>174</v>
      </c>
      <c r="H619" s="209">
        <v>45.637999999999998</v>
      </c>
      <c r="I619" s="210"/>
      <c r="J619" s="211">
        <f>ROUND(I619*H619,2)</f>
        <v>0</v>
      </c>
      <c r="K619" s="207" t="s">
        <v>19</v>
      </c>
      <c r="L619" s="45"/>
      <c r="M619" s="212" t="s">
        <v>19</v>
      </c>
      <c r="N619" s="213" t="s">
        <v>43</v>
      </c>
      <c r="O619" s="85"/>
      <c r="P619" s="214">
        <f>O619*H619</f>
        <v>0</v>
      </c>
      <c r="Q619" s="214">
        <v>0.068750000000000006</v>
      </c>
      <c r="R619" s="214">
        <f>Q619*H619</f>
        <v>3.1376124999999999</v>
      </c>
      <c r="S619" s="214">
        <v>0</v>
      </c>
      <c r="T619" s="21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6" t="s">
        <v>261</v>
      </c>
      <c r="AT619" s="216" t="s">
        <v>150</v>
      </c>
      <c r="AU619" s="216" t="s">
        <v>82</v>
      </c>
      <c r="AY619" s="18" t="s">
        <v>148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8" t="s">
        <v>80</v>
      </c>
      <c r="BK619" s="217">
        <f>ROUND(I619*H619,2)</f>
        <v>0</v>
      </c>
      <c r="BL619" s="18" t="s">
        <v>261</v>
      </c>
      <c r="BM619" s="216" t="s">
        <v>1344</v>
      </c>
    </row>
    <row r="620" s="2" customFormat="1">
      <c r="A620" s="39"/>
      <c r="B620" s="40"/>
      <c r="C620" s="41"/>
      <c r="D620" s="218" t="s">
        <v>157</v>
      </c>
      <c r="E620" s="41"/>
      <c r="F620" s="219" t="s">
        <v>1345</v>
      </c>
      <c r="G620" s="41"/>
      <c r="H620" s="41"/>
      <c r="I620" s="220"/>
      <c r="J620" s="41"/>
      <c r="K620" s="41"/>
      <c r="L620" s="45"/>
      <c r="M620" s="221"/>
      <c r="N620" s="222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157</v>
      </c>
      <c r="AU620" s="18" t="s">
        <v>82</v>
      </c>
    </row>
    <row r="621" s="2" customFormat="1">
      <c r="A621" s="39"/>
      <c r="B621" s="40"/>
      <c r="C621" s="41"/>
      <c r="D621" s="218" t="s">
        <v>300</v>
      </c>
      <c r="E621" s="41"/>
      <c r="F621" s="247" t="s">
        <v>1346</v>
      </c>
      <c r="G621" s="41"/>
      <c r="H621" s="41"/>
      <c r="I621" s="220"/>
      <c r="J621" s="41"/>
      <c r="K621" s="41"/>
      <c r="L621" s="45"/>
      <c r="M621" s="221"/>
      <c r="N621" s="222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300</v>
      </c>
      <c r="AU621" s="18" t="s">
        <v>82</v>
      </c>
    </row>
    <row r="622" s="13" customFormat="1">
      <c r="A622" s="13"/>
      <c r="B622" s="225"/>
      <c r="C622" s="226"/>
      <c r="D622" s="218" t="s">
        <v>161</v>
      </c>
      <c r="E622" s="227" t="s">
        <v>19</v>
      </c>
      <c r="F622" s="228" t="s">
        <v>1347</v>
      </c>
      <c r="G622" s="226"/>
      <c r="H622" s="229">
        <v>40.929000000000002</v>
      </c>
      <c r="I622" s="230"/>
      <c r="J622" s="226"/>
      <c r="K622" s="226"/>
      <c r="L622" s="231"/>
      <c r="M622" s="232"/>
      <c r="N622" s="233"/>
      <c r="O622" s="233"/>
      <c r="P622" s="233"/>
      <c r="Q622" s="233"/>
      <c r="R622" s="233"/>
      <c r="S622" s="233"/>
      <c r="T622" s="23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5" t="s">
        <v>161</v>
      </c>
      <c r="AU622" s="235" t="s">
        <v>82</v>
      </c>
      <c r="AV622" s="13" t="s">
        <v>82</v>
      </c>
      <c r="AW622" s="13" t="s">
        <v>33</v>
      </c>
      <c r="AX622" s="13" t="s">
        <v>72</v>
      </c>
      <c r="AY622" s="235" t="s">
        <v>148</v>
      </c>
    </row>
    <row r="623" s="13" customFormat="1">
      <c r="A623" s="13"/>
      <c r="B623" s="225"/>
      <c r="C623" s="226"/>
      <c r="D623" s="218" t="s">
        <v>161</v>
      </c>
      <c r="E623" s="227" t="s">
        <v>19</v>
      </c>
      <c r="F623" s="228" t="s">
        <v>1348</v>
      </c>
      <c r="G623" s="226"/>
      <c r="H623" s="229">
        <v>15.609</v>
      </c>
      <c r="I623" s="230"/>
      <c r="J623" s="226"/>
      <c r="K623" s="226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161</v>
      </c>
      <c r="AU623" s="235" t="s">
        <v>82</v>
      </c>
      <c r="AV623" s="13" t="s">
        <v>82</v>
      </c>
      <c r="AW623" s="13" t="s">
        <v>33</v>
      </c>
      <c r="AX623" s="13" t="s">
        <v>72</v>
      </c>
      <c r="AY623" s="235" t="s">
        <v>148</v>
      </c>
    </row>
    <row r="624" s="13" customFormat="1">
      <c r="A624" s="13"/>
      <c r="B624" s="225"/>
      <c r="C624" s="226"/>
      <c r="D624" s="218" t="s">
        <v>161</v>
      </c>
      <c r="E624" s="227" t="s">
        <v>19</v>
      </c>
      <c r="F624" s="228" t="s">
        <v>1349</v>
      </c>
      <c r="G624" s="226"/>
      <c r="H624" s="229">
        <v>-10.9</v>
      </c>
      <c r="I624" s="230"/>
      <c r="J624" s="226"/>
      <c r="K624" s="226"/>
      <c r="L624" s="231"/>
      <c r="M624" s="232"/>
      <c r="N624" s="233"/>
      <c r="O624" s="233"/>
      <c r="P624" s="233"/>
      <c r="Q624" s="233"/>
      <c r="R624" s="233"/>
      <c r="S624" s="233"/>
      <c r="T624" s="23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5" t="s">
        <v>161</v>
      </c>
      <c r="AU624" s="235" t="s">
        <v>82</v>
      </c>
      <c r="AV624" s="13" t="s">
        <v>82</v>
      </c>
      <c r="AW624" s="13" t="s">
        <v>33</v>
      </c>
      <c r="AX624" s="13" t="s">
        <v>72</v>
      </c>
      <c r="AY624" s="235" t="s">
        <v>148</v>
      </c>
    </row>
    <row r="625" s="14" customFormat="1">
      <c r="A625" s="14"/>
      <c r="B625" s="236"/>
      <c r="C625" s="237"/>
      <c r="D625" s="218" t="s">
        <v>161</v>
      </c>
      <c r="E625" s="238" t="s">
        <v>19</v>
      </c>
      <c r="F625" s="239" t="s">
        <v>254</v>
      </c>
      <c r="G625" s="237"/>
      <c r="H625" s="240">
        <v>45.638000000000005</v>
      </c>
      <c r="I625" s="241"/>
      <c r="J625" s="237"/>
      <c r="K625" s="237"/>
      <c r="L625" s="242"/>
      <c r="M625" s="243"/>
      <c r="N625" s="244"/>
      <c r="O625" s="244"/>
      <c r="P625" s="244"/>
      <c r="Q625" s="244"/>
      <c r="R625" s="244"/>
      <c r="S625" s="244"/>
      <c r="T625" s="24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6" t="s">
        <v>161</v>
      </c>
      <c r="AU625" s="246" t="s">
        <v>82</v>
      </c>
      <c r="AV625" s="14" t="s">
        <v>155</v>
      </c>
      <c r="AW625" s="14" t="s">
        <v>33</v>
      </c>
      <c r="AX625" s="14" t="s">
        <v>80</v>
      </c>
      <c r="AY625" s="246" t="s">
        <v>148</v>
      </c>
    </row>
    <row r="626" s="2" customFormat="1" ht="16.5" customHeight="1">
      <c r="A626" s="39"/>
      <c r="B626" s="40"/>
      <c r="C626" s="205" t="s">
        <v>1350</v>
      </c>
      <c r="D626" s="205" t="s">
        <v>150</v>
      </c>
      <c r="E626" s="206" t="s">
        <v>1351</v>
      </c>
      <c r="F626" s="207" t="s">
        <v>1352</v>
      </c>
      <c r="G626" s="208" t="s">
        <v>174</v>
      </c>
      <c r="H626" s="209">
        <v>339.61599999999999</v>
      </c>
      <c r="I626" s="210"/>
      <c r="J626" s="211">
        <f>ROUND(I626*H626,2)</f>
        <v>0</v>
      </c>
      <c r="K626" s="207" t="s">
        <v>19</v>
      </c>
      <c r="L626" s="45"/>
      <c r="M626" s="212" t="s">
        <v>19</v>
      </c>
      <c r="N626" s="213" t="s">
        <v>43</v>
      </c>
      <c r="O626" s="85"/>
      <c r="P626" s="214">
        <f>O626*H626</f>
        <v>0</v>
      </c>
      <c r="Q626" s="214">
        <v>0</v>
      </c>
      <c r="R626" s="214">
        <f>Q626*H626</f>
        <v>0</v>
      </c>
      <c r="S626" s="214">
        <v>0</v>
      </c>
      <c r="T626" s="21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6" t="s">
        <v>261</v>
      </c>
      <c r="AT626" s="216" t="s">
        <v>150</v>
      </c>
      <c r="AU626" s="216" t="s">
        <v>82</v>
      </c>
      <c r="AY626" s="18" t="s">
        <v>148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8" t="s">
        <v>80</v>
      </c>
      <c r="BK626" s="217">
        <f>ROUND(I626*H626,2)</f>
        <v>0</v>
      </c>
      <c r="BL626" s="18" t="s">
        <v>261</v>
      </c>
      <c r="BM626" s="216" t="s">
        <v>1353</v>
      </c>
    </row>
    <row r="627" s="2" customFormat="1">
      <c r="A627" s="39"/>
      <c r="B627" s="40"/>
      <c r="C627" s="41"/>
      <c r="D627" s="218" t="s">
        <v>157</v>
      </c>
      <c r="E627" s="41"/>
      <c r="F627" s="219" t="s">
        <v>1352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157</v>
      </c>
      <c r="AU627" s="18" t="s">
        <v>82</v>
      </c>
    </row>
    <row r="628" s="2" customFormat="1">
      <c r="A628" s="39"/>
      <c r="B628" s="40"/>
      <c r="C628" s="41"/>
      <c r="D628" s="218" t="s">
        <v>300</v>
      </c>
      <c r="E628" s="41"/>
      <c r="F628" s="247" t="s">
        <v>1354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300</v>
      </c>
      <c r="AU628" s="18" t="s">
        <v>82</v>
      </c>
    </row>
    <row r="629" s="13" customFormat="1">
      <c r="A629" s="13"/>
      <c r="B629" s="225"/>
      <c r="C629" s="226"/>
      <c r="D629" s="218" t="s">
        <v>161</v>
      </c>
      <c r="E629" s="227" t="s">
        <v>19</v>
      </c>
      <c r="F629" s="228" t="s">
        <v>1355</v>
      </c>
      <c r="G629" s="226"/>
      <c r="H629" s="229">
        <v>191.28299999999999</v>
      </c>
      <c r="I629" s="230"/>
      <c r="J629" s="226"/>
      <c r="K629" s="226"/>
      <c r="L629" s="231"/>
      <c r="M629" s="232"/>
      <c r="N629" s="233"/>
      <c r="O629" s="233"/>
      <c r="P629" s="233"/>
      <c r="Q629" s="233"/>
      <c r="R629" s="233"/>
      <c r="S629" s="233"/>
      <c r="T629" s="23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5" t="s">
        <v>161</v>
      </c>
      <c r="AU629" s="235" t="s">
        <v>82</v>
      </c>
      <c r="AV629" s="13" t="s">
        <v>82</v>
      </c>
      <c r="AW629" s="13" t="s">
        <v>33</v>
      </c>
      <c r="AX629" s="13" t="s">
        <v>72</v>
      </c>
      <c r="AY629" s="235" t="s">
        <v>148</v>
      </c>
    </row>
    <row r="630" s="13" customFormat="1">
      <c r="A630" s="13"/>
      <c r="B630" s="225"/>
      <c r="C630" s="226"/>
      <c r="D630" s="218" t="s">
        <v>161</v>
      </c>
      <c r="E630" s="227" t="s">
        <v>19</v>
      </c>
      <c r="F630" s="228" t="s">
        <v>1356</v>
      </c>
      <c r="G630" s="226"/>
      <c r="H630" s="229">
        <v>13.034000000000001</v>
      </c>
      <c r="I630" s="230"/>
      <c r="J630" s="226"/>
      <c r="K630" s="226"/>
      <c r="L630" s="231"/>
      <c r="M630" s="232"/>
      <c r="N630" s="233"/>
      <c r="O630" s="233"/>
      <c r="P630" s="233"/>
      <c r="Q630" s="233"/>
      <c r="R630" s="233"/>
      <c r="S630" s="233"/>
      <c r="T630" s="23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5" t="s">
        <v>161</v>
      </c>
      <c r="AU630" s="235" t="s">
        <v>82</v>
      </c>
      <c r="AV630" s="13" t="s">
        <v>82</v>
      </c>
      <c r="AW630" s="13" t="s">
        <v>33</v>
      </c>
      <c r="AX630" s="13" t="s">
        <v>72</v>
      </c>
      <c r="AY630" s="235" t="s">
        <v>148</v>
      </c>
    </row>
    <row r="631" s="13" customFormat="1">
      <c r="A631" s="13"/>
      <c r="B631" s="225"/>
      <c r="C631" s="226"/>
      <c r="D631" s="218" t="s">
        <v>161</v>
      </c>
      <c r="E631" s="227" t="s">
        <v>19</v>
      </c>
      <c r="F631" s="228" t="s">
        <v>1357</v>
      </c>
      <c r="G631" s="226"/>
      <c r="H631" s="229">
        <v>5.2800000000000002</v>
      </c>
      <c r="I631" s="230"/>
      <c r="J631" s="226"/>
      <c r="K631" s="226"/>
      <c r="L631" s="231"/>
      <c r="M631" s="232"/>
      <c r="N631" s="233"/>
      <c r="O631" s="233"/>
      <c r="P631" s="233"/>
      <c r="Q631" s="233"/>
      <c r="R631" s="233"/>
      <c r="S631" s="233"/>
      <c r="T631" s="23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5" t="s">
        <v>161</v>
      </c>
      <c r="AU631" s="235" t="s">
        <v>82</v>
      </c>
      <c r="AV631" s="13" t="s">
        <v>82</v>
      </c>
      <c r="AW631" s="13" t="s">
        <v>33</v>
      </c>
      <c r="AX631" s="13" t="s">
        <v>72</v>
      </c>
      <c r="AY631" s="235" t="s">
        <v>148</v>
      </c>
    </row>
    <row r="632" s="13" customFormat="1">
      <c r="A632" s="13"/>
      <c r="B632" s="225"/>
      <c r="C632" s="226"/>
      <c r="D632" s="218" t="s">
        <v>161</v>
      </c>
      <c r="E632" s="227" t="s">
        <v>19</v>
      </c>
      <c r="F632" s="228" t="s">
        <v>1358</v>
      </c>
      <c r="G632" s="226"/>
      <c r="H632" s="229">
        <v>89.560000000000002</v>
      </c>
      <c r="I632" s="230"/>
      <c r="J632" s="226"/>
      <c r="K632" s="226"/>
      <c r="L632" s="231"/>
      <c r="M632" s="232"/>
      <c r="N632" s="233"/>
      <c r="O632" s="233"/>
      <c r="P632" s="233"/>
      <c r="Q632" s="233"/>
      <c r="R632" s="233"/>
      <c r="S632" s="233"/>
      <c r="T632" s="23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5" t="s">
        <v>161</v>
      </c>
      <c r="AU632" s="235" t="s">
        <v>82</v>
      </c>
      <c r="AV632" s="13" t="s">
        <v>82</v>
      </c>
      <c r="AW632" s="13" t="s">
        <v>33</v>
      </c>
      <c r="AX632" s="13" t="s">
        <v>72</v>
      </c>
      <c r="AY632" s="235" t="s">
        <v>148</v>
      </c>
    </row>
    <row r="633" s="13" customFormat="1">
      <c r="A633" s="13"/>
      <c r="B633" s="225"/>
      <c r="C633" s="226"/>
      <c r="D633" s="218" t="s">
        <v>161</v>
      </c>
      <c r="E633" s="227" t="s">
        <v>19</v>
      </c>
      <c r="F633" s="228" t="s">
        <v>1359</v>
      </c>
      <c r="G633" s="226"/>
      <c r="H633" s="229">
        <v>15.249000000000001</v>
      </c>
      <c r="I633" s="230"/>
      <c r="J633" s="226"/>
      <c r="K633" s="226"/>
      <c r="L633" s="231"/>
      <c r="M633" s="232"/>
      <c r="N633" s="233"/>
      <c r="O633" s="233"/>
      <c r="P633" s="233"/>
      <c r="Q633" s="233"/>
      <c r="R633" s="233"/>
      <c r="S633" s="233"/>
      <c r="T633" s="23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5" t="s">
        <v>161</v>
      </c>
      <c r="AU633" s="235" t="s">
        <v>82</v>
      </c>
      <c r="AV633" s="13" t="s">
        <v>82</v>
      </c>
      <c r="AW633" s="13" t="s">
        <v>33</v>
      </c>
      <c r="AX633" s="13" t="s">
        <v>72</v>
      </c>
      <c r="AY633" s="235" t="s">
        <v>148</v>
      </c>
    </row>
    <row r="634" s="13" customFormat="1">
      <c r="A634" s="13"/>
      <c r="B634" s="225"/>
      <c r="C634" s="226"/>
      <c r="D634" s="218" t="s">
        <v>161</v>
      </c>
      <c r="E634" s="227" t="s">
        <v>19</v>
      </c>
      <c r="F634" s="228" t="s">
        <v>1360</v>
      </c>
      <c r="G634" s="226"/>
      <c r="H634" s="229">
        <v>7.8600000000000003</v>
      </c>
      <c r="I634" s="230"/>
      <c r="J634" s="226"/>
      <c r="K634" s="226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161</v>
      </c>
      <c r="AU634" s="235" t="s">
        <v>82</v>
      </c>
      <c r="AV634" s="13" t="s">
        <v>82</v>
      </c>
      <c r="AW634" s="13" t="s">
        <v>33</v>
      </c>
      <c r="AX634" s="13" t="s">
        <v>72</v>
      </c>
      <c r="AY634" s="235" t="s">
        <v>148</v>
      </c>
    </row>
    <row r="635" s="13" customFormat="1">
      <c r="A635" s="13"/>
      <c r="B635" s="225"/>
      <c r="C635" s="226"/>
      <c r="D635" s="218" t="s">
        <v>161</v>
      </c>
      <c r="E635" s="227" t="s">
        <v>19</v>
      </c>
      <c r="F635" s="228" t="s">
        <v>1361</v>
      </c>
      <c r="G635" s="226"/>
      <c r="H635" s="229">
        <v>17.350000000000001</v>
      </c>
      <c r="I635" s="230"/>
      <c r="J635" s="226"/>
      <c r="K635" s="226"/>
      <c r="L635" s="231"/>
      <c r="M635" s="232"/>
      <c r="N635" s="233"/>
      <c r="O635" s="233"/>
      <c r="P635" s="233"/>
      <c r="Q635" s="233"/>
      <c r="R635" s="233"/>
      <c r="S635" s="233"/>
      <c r="T635" s="23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5" t="s">
        <v>161</v>
      </c>
      <c r="AU635" s="235" t="s">
        <v>82</v>
      </c>
      <c r="AV635" s="13" t="s">
        <v>82</v>
      </c>
      <c r="AW635" s="13" t="s">
        <v>33</v>
      </c>
      <c r="AX635" s="13" t="s">
        <v>72</v>
      </c>
      <c r="AY635" s="235" t="s">
        <v>148</v>
      </c>
    </row>
    <row r="636" s="14" customFormat="1">
      <c r="A636" s="14"/>
      <c r="B636" s="236"/>
      <c r="C636" s="237"/>
      <c r="D636" s="218" t="s">
        <v>161</v>
      </c>
      <c r="E636" s="238" t="s">
        <v>19</v>
      </c>
      <c r="F636" s="239" t="s">
        <v>254</v>
      </c>
      <c r="G636" s="237"/>
      <c r="H636" s="240">
        <v>339.61600000000004</v>
      </c>
      <c r="I636" s="241"/>
      <c r="J636" s="237"/>
      <c r="K636" s="237"/>
      <c r="L636" s="242"/>
      <c r="M636" s="243"/>
      <c r="N636" s="244"/>
      <c r="O636" s="244"/>
      <c r="P636" s="244"/>
      <c r="Q636" s="244"/>
      <c r="R636" s="244"/>
      <c r="S636" s="244"/>
      <c r="T636" s="245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6" t="s">
        <v>161</v>
      </c>
      <c r="AU636" s="246" t="s">
        <v>82</v>
      </c>
      <c r="AV636" s="14" t="s">
        <v>155</v>
      </c>
      <c r="AW636" s="14" t="s">
        <v>33</v>
      </c>
      <c r="AX636" s="14" t="s">
        <v>80</v>
      </c>
      <c r="AY636" s="246" t="s">
        <v>148</v>
      </c>
    </row>
    <row r="637" s="2" customFormat="1" ht="16.5" customHeight="1">
      <c r="A637" s="39"/>
      <c r="B637" s="40"/>
      <c r="C637" s="205" t="s">
        <v>1362</v>
      </c>
      <c r="D637" s="205" t="s">
        <v>150</v>
      </c>
      <c r="E637" s="206" t="s">
        <v>1363</v>
      </c>
      <c r="F637" s="207" t="s">
        <v>1364</v>
      </c>
      <c r="G637" s="208" t="s">
        <v>174</v>
      </c>
      <c r="H637" s="209">
        <v>11.609999999999999</v>
      </c>
      <c r="I637" s="210"/>
      <c r="J637" s="211">
        <f>ROUND(I637*H637,2)</f>
        <v>0</v>
      </c>
      <c r="K637" s="207" t="s">
        <v>19</v>
      </c>
      <c r="L637" s="45"/>
      <c r="M637" s="212" t="s">
        <v>19</v>
      </c>
      <c r="N637" s="213" t="s">
        <v>43</v>
      </c>
      <c r="O637" s="85"/>
      <c r="P637" s="214">
        <f>O637*H637</f>
        <v>0</v>
      </c>
      <c r="Q637" s="214">
        <v>0</v>
      </c>
      <c r="R637" s="214">
        <f>Q637*H637</f>
        <v>0</v>
      </c>
      <c r="S637" s="214">
        <v>0</v>
      </c>
      <c r="T637" s="215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16" t="s">
        <v>261</v>
      </c>
      <c r="AT637" s="216" t="s">
        <v>150</v>
      </c>
      <c r="AU637" s="216" t="s">
        <v>82</v>
      </c>
      <c r="AY637" s="18" t="s">
        <v>148</v>
      </c>
      <c r="BE637" s="217">
        <f>IF(N637="základní",J637,0)</f>
        <v>0</v>
      </c>
      <c r="BF637" s="217">
        <f>IF(N637="snížená",J637,0)</f>
        <v>0</v>
      </c>
      <c r="BG637" s="217">
        <f>IF(N637="zákl. přenesená",J637,0)</f>
        <v>0</v>
      </c>
      <c r="BH637" s="217">
        <f>IF(N637="sníž. přenesená",J637,0)</f>
        <v>0</v>
      </c>
      <c r="BI637" s="217">
        <f>IF(N637="nulová",J637,0)</f>
        <v>0</v>
      </c>
      <c r="BJ637" s="18" t="s">
        <v>80</v>
      </c>
      <c r="BK637" s="217">
        <f>ROUND(I637*H637,2)</f>
        <v>0</v>
      </c>
      <c r="BL637" s="18" t="s">
        <v>261</v>
      </c>
      <c r="BM637" s="216" t="s">
        <v>1365</v>
      </c>
    </row>
    <row r="638" s="2" customFormat="1">
      <c r="A638" s="39"/>
      <c r="B638" s="40"/>
      <c r="C638" s="41"/>
      <c r="D638" s="218" t="s">
        <v>157</v>
      </c>
      <c r="E638" s="41"/>
      <c r="F638" s="219" t="s">
        <v>1364</v>
      </c>
      <c r="G638" s="41"/>
      <c r="H638" s="41"/>
      <c r="I638" s="220"/>
      <c r="J638" s="41"/>
      <c r="K638" s="41"/>
      <c r="L638" s="45"/>
      <c r="M638" s="221"/>
      <c r="N638" s="222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157</v>
      </c>
      <c r="AU638" s="18" t="s">
        <v>82</v>
      </c>
    </row>
    <row r="639" s="13" customFormat="1">
      <c r="A639" s="13"/>
      <c r="B639" s="225"/>
      <c r="C639" s="226"/>
      <c r="D639" s="218" t="s">
        <v>161</v>
      </c>
      <c r="E639" s="227" t="s">
        <v>19</v>
      </c>
      <c r="F639" s="228" t="s">
        <v>1366</v>
      </c>
      <c r="G639" s="226"/>
      <c r="H639" s="229">
        <v>11.609999999999999</v>
      </c>
      <c r="I639" s="230"/>
      <c r="J639" s="226"/>
      <c r="K639" s="226"/>
      <c r="L639" s="231"/>
      <c r="M639" s="232"/>
      <c r="N639" s="233"/>
      <c r="O639" s="233"/>
      <c r="P639" s="233"/>
      <c r="Q639" s="233"/>
      <c r="R639" s="233"/>
      <c r="S639" s="233"/>
      <c r="T639" s="23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5" t="s">
        <v>161</v>
      </c>
      <c r="AU639" s="235" t="s">
        <v>82</v>
      </c>
      <c r="AV639" s="13" t="s">
        <v>82</v>
      </c>
      <c r="AW639" s="13" t="s">
        <v>33</v>
      </c>
      <c r="AX639" s="13" t="s">
        <v>80</v>
      </c>
      <c r="AY639" s="235" t="s">
        <v>148</v>
      </c>
    </row>
    <row r="640" s="2" customFormat="1" ht="24.15" customHeight="1">
      <c r="A640" s="39"/>
      <c r="B640" s="40"/>
      <c r="C640" s="205" t="s">
        <v>1367</v>
      </c>
      <c r="D640" s="205" t="s">
        <v>150</v>
      </c>
      <c r="E640" s="206" t="s">
        <v>1368</v>
      </c>
      <c r="F640" s="207" t="s">
        <v>1369</v>
      </c>
      <c r="G640" s="208" t="s">
        <v>220</v>
      </c>
      <c r="H640" s="209">
        <v>15.445</v>
      </c>
      <c r="I640" s="210"/>
      <c r="J640" s="211">
        <f>ROUND(I640*H640,2)</f>
        <v>0</v>
      </c>
      <c r="K640" s="207" t="s">
        <v>662</v>
      </c>
      <c r="L640" s="45"/>
      <c r="M640" s="212" t="s">
        <v>19</v>
      </c>
      <c r="N640" s="213" t="s">
        <v>43</v>
      </c>
      <c r="O640" s="85"/>
      <c r="P640" s="214">
        <f>O640*H640</f>
        <v>0</v>
      </c>
      <c r="Q640" s="214">
        <v>0</v>
      </c>
      <c r="R640" s="214">
        <f>Q640*H640</f>
        <v>0</v>
      </c>
      <c r="S640" s="214">
        <v>0</v>
      </c>
      <c r="T640" s="215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16" t="s">
        <v>261</v>
      </c>
      <c r="AT640" s="216" t="s">
        <v>150</v>
      </c>
      <c r="AU640" s="216" t="s">
        <v>82</v>
      </c>
      <c r="AY640" s="18" t="s">
        <v>148</v>
      </c>
      <c r="BE640" s="217">
        <f>IF(N640="základní",J640,0)</f>
        <v>0</v>
      </c>
      <c r="BF640" s="217">
        <f>IF(N640="snížená",J640,0)</f>
        <v>0</v>
      </c>
      <c r="BG640" s="217">
        <f>IF(N640="zákl. přenesená",J640,0)</f>
        <v>0</v>
      </c>
      <c r="BH640" s="217">
        <f>IF(N640="sníž. přenesená",J640,0)</f>
        <v>0</v>
      </c>
      <c r="BI640" s="217">
        <f>IF(N640="nulová",J640,0)</f>
        <v>0</v>
      </c>
      <c r="BJ640" s="18" t="s">
        <v>80</v>
      </c>
      <c r="BK640" s="217">
        <f>ROUND(I640*H640,2)</f>
        <v>0</v>
      </c>
      <c r="BL640" s="18" t="s">
        <v>261</v>
      </c>
      <c r="BM640" s="216" t="s">
        <v>1370</v>
      </c>
    </row>
    <row r="641" s="2" customFormat="1">
      <c r="A641" s="39"/>
      <c r="B641" s="40"/>
      <c r="C641" s="41"/>
      <c r="D641" s="218" t="s">
        <v>157</v>
      </c>
      <c r="E641" s="41"/>
      <c r="F641" s="219" t="s">
        <v>1371</v>
      </c>
      <c r="G641" s="41"/>
      <c r="H641" s="41"/>
      <c r="I641" s="220"/>
      <c r="J641" s="41"/>
      <c r="K641" s="41"/>
      <c r="L641" s="45"/>
      <c r="M641" s="221"/>
      <c r="N641" s="222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157</v>
      </c>
      <c r="AU641" s="18" t="s">
        <v>82</v>
      </c>
    </row>
    <row r="642" s="2" customFormat="1">
      <c r="A642" s="39"/>
      <c r="B642" s="40"/>
      <c r="C642" s="41"/>
      <c r="D642" s="223" t="s">
        <v>159</v>
      </c>
      <c r="E642" s="41"/>
      <c r="F642" s="224" t="s">
        <v>1372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159</v>
      </c>
      <c r="AU642" s="18" t="s">
        <v>82</v>
      </c>
    </row>
    <row r="643" s="13" customFormat="1">
      <c r="A643" s="13"/>
      <c r="B643" s="225"/>
      <c r="C643" s="226"/>
      <c r="D643" s="218" t="s">
        <v>161</v>
      </c>
      <c r="E643" s="227" t="s">
        <v>19</v>
      </c>
      <c r="F643" s="228" t="s">
        <v>1373</v>
      </c>
      <c r="G643" s="226"/>
      <c r="H643" s="229">
        <v>3.7149999999999999</v>
      </c>
      <c r="I643" s="230"/>
      <c r="J643" s="226"/>
      <c r="K643" s="226"/>
      <c r="L643" s="231"/>
      <c r="M643" s="232"/>
      <c r="N643" s="233"/>
      <c r="O643" s="233"/>
      <c r="P643" s="233"/>
      <c r="Q643" s="233"/>
      <c r="R643" s="233"/>
      <c r="S643" s="233"/>
      <c r="T643" s="23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5" t="s">
        <v>161</v>
      </c>
      <c r="AU643" s="235" t="s">
        <v>82</v>
      </c>
      <c r="AV643" s="13" t="s">
        <v>82</v>
      </c>
      <c r="AW643" s="13" t="s">
        <v>33</v>
      </c>
      <c r="AX643" s="13" t="s">
        <v>72</v>
      </c>
      <c r="AY643" s="235" t="s">
        <v>148</v>
      </c>
    </row>
    <row r="644" s="13" customFormat="1">
      <c r="A644" s="13"/>
      <c r="B644" s="225"/>
      <c r="C644" s="226"/>
      <c r="D644" s="218" t="s">
        <v>161</v>
      </c>
      <c r="E644" s="227" t="s">
        <v>19</v>
      </c>
      <c r="F644" s="228" t="s">
        <v>1374</v>
      </c>
      <c r="G644" s="226"/>
      <c r="H644" s="229">
        <v>5.1600000000000001</v>
      </c>
      <c r="I644" s="230"/>
      <c r="J644" s="226"/>
      <c r="K644" s="226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161</v>
      </c>
      <c r="AU644" s="235" t="s">
        <v>82</v>
      </c>
      <c r="AV644" s="13" t="s">
        <v>82</v>
      </c>
      <c r="AW644" s="13" t="s">
        <v>33</v>
      </c>
      <c r="AX644" s="13" t="s">
        <v>72</v>
      </c>
      <c r="AY644" s="235" t="s">
        <v>148</v>
      </c>
    </row>
    <row r="645" s="13" customFormat="1">
      <c r="A645" s="13"/>
      <c r="B645" s="225"/>
      <c r="C645" s="226"/>
      <c r="D645" s="218" t="s">
        <v>161</v>
      </c>
      <c r="E645" s="227" t="s">
        <v>19</v>
      </c>
      <c r="F645" s="228" t="s">
        <v>1375</v>
      </c>
      <c r="G645" s="226"/>
      <c r="H645" s="229">
        <v>6.5700000000000003</v>
      </c>
      <c r="I645" s="230"/>
      <c r="J645" s="226"/>
      <c r="K645" s="226"/>
      <c r="L645" s="231"/>
      <c r="M645" s="232"/>
      <c r="N645" s="233"/>
      <c r="O645" s="233"/>
      <c r="P645" s="233"/>
      <c r="Q645" s="233"/>
      <c r="R645" s="233"/>
      <c r="S645" s="233"/>
      <c r="T645" s="23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5" t="s">
        <v>161</v>
      </c>
      <c r="AU645" s="235" t="s">
        <v>82</v>
      </c>
      <c r="AV645" s="13" t="s">
        <v>82</v>
      </c>
      <c r="AW645" s="13" t="s">
        <v>33</v>
      </c>
      <c r="AX645" s="13" t="s">
        <v>72</v>
      </c>
      <c r="AY645" s="235" t="s">
        <v>148</v>
      </c>
    </row>
    <row r="646" s="14" customFormat="1">
      <c r="A646" s="14"/>
      <c r="B646" s="236"/>
      <c r="C646" s="237"/>
      <c r="D646" s="218" t="s">
        <v>161</v>
      </c>
      <c r="E646" s="238" t="s">
        <v>19</v>
      </c>
      <c r="F646" s="239" t="s">
        <v>254</v>
      </c>
      <c r="G646" s="237"/>
      <c r="H646" s="240">
        <v>15.445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6" t="s">
        <v>161</v>
      </c>
      <c r="AU646" s="246" t="s">
        <v>82</v>
      </c>
      <c r="AV646" s="14" t="s">
        <v>155</v>
      </c>
      <c r="AW646" s="14" t="s">
        <v>33</v>
      </c>
      <c r="AX646" s="14" t="s">
        <v>80</v>
      </c>
      <c r="AY646" s="246" t="s">
        <v>148</v>
      </c>
    </row>
    <row r="647" s="2" customFormat="1" ht="24.15" customHeight="1">
      <c r="A647" s="39"/>
      <c r="B647" s="40"/>
      <c r="C647" s="262" t="s">
        <v>1376</v>
      </c>
      <c r="D647" s="262" t="s">
        <v>700</v>
      </c>
      <c r="E647" s="263" t="s">
        <v>1377</v>
      </c>
      <c r="F647" s="264" t="s">
        <v>1378</v>
      </c>
      <c r="G647" s="265" t="s">
        <v>220</v>
      </c>
      <c r="H647" s="266">
        <v>15.754</v>
      </c>
      <c r="I647" s="267"/>
      <c r="J647" s="268">
        <f>ROUND(I647*H647,2)</f>
        <v>0</v>
      </c>
      <c r="K647" s="264" t="s">
        <v>662</v>
      </c>
      <c r="L647" s="269"/>
      <c r="M647" s="270" t="s">
        <v>19</v>
      </c>
      <c r="N647" s="271" t="s">
        <v>43</v>
      </c>
      <c r="O647" s="85"/>
      <c r="P647" s="214">
        <f>O647*H647</f>
        <v>0</v>
      </c>
      <c r="Q647" s="214">
        <v>0.01</v>
      </c>
      <c r="R647" s="214">
        <f>Q647*H647</f>
        <v>0.15753999999999999</v>
      </c>
      <c r="S647" s="214">
        <v>0</v>
      </c>
      <c r="T647" s="215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6" t="s">
        <v>383</v>
      </c>
      <c r="AT647" s="216" t="s">
        <v>700</v>
      </c>
      <c r="AU647" s="216" t="s">
        <v>82</v>
      </c>
      <c r="AY647" s="18" t="s">
        <v>148</v>
      </c>
      <c r="BE647" s="217">
        <f>IF(N647="základní",J647,0)</f>
        <v>0</v>
      </c>
      <c r="BF647" s="217">
        <f>IF(N647="snížená",J647,0)</f>
        <v>0</v>
      </c>
      <c r="BG647" s="217">
        <f>IF(N647="zákl. přenesená",J647,0)</f>
        <v>0</v>
      </c>
      <c r="BH647" s="217">
        <f>IF(N647="sníž. přenesená",J647,0)</f>
        <v>0</v>
      </c>
      <c r="BI647" s="217">
        <f>IF(N647="nulová",J647,0)</f>
        <v>0</v>
      </c>
      <c r="BJ647" s="18" t="s">
        <v>80</v>
      </c>
      <c r="BK647" s="217">
        <f>ROUND(I647*H647,2)</f>
        <v>0</v>
      </c>
      <c r="BL647" s="18" t="s">
        <v>261</v>
      </c>
      <c r="BM647" s="216" t="s">
        <v>1379</v>
      </c>
    </row>
    <row r="648" s="2" customFormat="1">
      <c r="A648" s="39"/>
      <c r="B648" s="40"/>
      <c r="C648" s="41"/>
      <c r="D648" s="218" t="s">
        <v>157</v>
      </c>
      <c r="E648" s="41"/>
      <c r="F648" s="219" t="s">
        <v>1378</v>
      </c>
      <c r="G648" s="41"/>
      <c r="H648" s="41"/>
      <c r="I648" s="220"/>
      <c r="J648" s="41"/>
      <c r="K648" s="41"/>
      <c r="L648" s="45"/>
      <c r="M648" s="221"/>
      <c r="N648" s="222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157</v>
      </c>
      <c r="AU648" s="18" t="s">
        <v>82</v>
      </c>
    </row>
    <row r="649" s="2" customFormat="1">
      <c r="A649" s="39"/>
      <c r="B649" s="40"/>
      <c r="C649" s="41"/>
      <c r="D649" s="223" t="s">
        <v>159</v>
      </c>
      <c r="E649" s="41"/>
      <c r="F649" s="224" t="s">
        <v>1380</v>
      </c>
      <c r="G649" s="41"/>
      <c r="H649" s="41"/>
      <c r="I649" s="220"/>
      <c r="J649" s="41"/>
      <c r="K649" s="41"/>
      <c r="L649" s="45"/>
      <c r="M649" s="221"/>
      <c r="N649" s="222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159</v>
      </c>
      <c r="AU649" s="18" t="s">
        <v>82</v>
      </c>
    </row>
    <row r="650" s="13" customFormat="1">
      <c r="A650" s="13"/>
      <c r="B650" s="225"/>
      <c r="C650" s="226"/>
      <c r="D650" s="218" t="s">
        <v>161</v>
      </c>
      <c r="E650" s="226"/>
      <c r="F650" s="228" t="s">
        <v>1381</v>
      </c>
      <c r="G650" s="226"/>
      <c r="H650" s="229">
        <v>15.754</v>
      </c>
      <c r="I650" s="230"/>
      <c r="J650" s="226"/>
      <c r="K650" s="226"/>
      <c r="L650" s="231"/>
      <c r="M650" s="232"/>
      <c r="N650" s="233"/>
      <c r="O650" s="233"/>
      <c r="P650" s="233"/>
      <c r="Q650" s="233"/>
      <c r="R650" s="233"/>
      <c r="S650" s="233"/>
      <c r="T650" s="23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5" t="s">
        <v>161</v>
      </c>
      <c r="AU650" s="235" t="s">
        <v>82</v>
      </c>
      <c r="AV650" s="13" t="s">
        <v>82</v>
      </c>
      <c r="AW650" s="13" t="s">
        <v>4</v>
      </c>
      <c r="AX650" s="13" t="s">
        <v>80</v>
      </c>
      <c r="AY650" s="235" t="s">
        <v>148</v>
      </c>
    </row>
    <row r="651" s="2" customFormat="1" ht="24.15" customHeight="1">
      <c r="A651" s="39"/>
      <c r="B651" s="40"/>
      <c r="C651" s="205" t="s">
        <v>1382</v>
      </c>
      <c r="D651" s="205" t="s">
        <v>150</v>
      </c>
      <c r="E651" s="206" t="s">
        <v>1383</v>
      </c>
      <c r="F651" s="207" t="s">
        <v>1384</v>
      </c>
      <c r="G651" s="208" t="s">
        <v>167</v>
      </c>
      <c r="H651" s="209">
        <v>3.581</v>
      </c>
      <c r="I651" s="210"/>
      <c r="J651" s="211">
        <f>ROUND(I651*H651,2)</f>
        <v>0</v>
      </c>
      <c r="K651" s="207" t="s">
        <v>662</v>
      </c>
      <c r="L651" s="45"/>
      <c r="M651" s="212" t="s">
        <v>19</v>
      </c>
      <c r="N651" s="213" t="s">
        <v>43</v>
      </c>
      <c r="O651" s="85"/>
      <c r="P651" s="214">
        <f>O651*H651</f>
        <v>0</v>
      </c>
      <c r="Q651" s="214">
        <v>0</v>
      </c>
      <c r="R651" s="214">
        <f>Q651*H651</f>
        <v>0</v>
      </c>
      <c r="S651" s="214">
        <v>0</v>
      </c>
      <c r="T651" s="215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16" t="s">
        <v>261</v>
      </c>
      <c r="AT651" s="216" t="s">
        <v>150</v>
      </c>
      <c r="AU651" s="216" t="s">
        <v>82</v>
      </c>
      <c r="AY651" s="18" t="s">
        <v>148</v>
      </c>
      <c r="BE651" s="217">
        <f>IF(N651="základní",J651,0)</f>
        <v>0</v>
      </c>
      <c r="BF651" s="217">
        <f>IF(N651="snížená",J651,0)</f>
        <v>0</v>
      </c>
      <c r="BG651" s="217">
        <f>IF(N651="zákl. přenesená",J651,0)</f>
        <v>0</v>
      </c>
      <c r="BH651" s="217">
        <f>IF(N651="sníž. přenesená",J651,0)</f>
        <v>0</v>
      </c>
      <c r="BI651" s="217">
        <f>IF(N651="nulová",J651,0)</f>
        <v>0</v>
      </c>
      <c r="BJ651" s="18" t="s">
        <v>80</v>
      </c>
      <c r="BK651" s="217">
        <f>ROUND(I651*H651,2)</f>
        <v>0</v>
      </c>
      <c r="BL651" s="18" t="s">
        <v>261</v>
      </c>
      <c r="BM651" s="216" t="s">
        <v>1385</v>
      </c>
    </row>
    <row r="652" s="2" customFormat="1">
      <c r="A652" s="39"/>
      <c r="B652" s="40"/>
      <c r="C652" s="41"/>
      <c r="D652" s="218" t="s">
        <v>157</v>
      </c>
      <c r="E652" s="41"/>
      <c r="F652" s="219" t="s">
        <v>1386</v>
      </c>
      <c r="G652" s="41"/>
      <c r="H652" s="41"/>
      <c r="I652" s="220"/>
      <c r="J652" s="41"/>
      <c r="K652" s="41"/>
      <c r="L652" s="45"/>
      <c r="M652" s="221"/>
      <c r="N652" s="222"/>
      <c r="O652" s="85"/>
      <c r="P652" s="85"/>
      <c r="Q652" s="85"/>
      <c r="R652" s="85"/>
      <c r="S652" s="85"/>
      <c r="T652" s="86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157</v>
      </c>
      <c r="AU652" s="18" t="s">
        <v>82</v>
      </c>
    </row>
    <row r="653" s="2" customFormat="1">
      <c r="A653" s="39"/>
      <c r="B653" s="40"/>
      <c r="C653" s="41"/>
      <c r="D653" s="223" t="s">
        <v>159</v>
      </c>
      <c r="E653" s="41"/>
      <c r="F653" s="224" t="s">
        <v>1387</v>
      </c>
      <c r="G653" s="41"/>
      <c r="H653" s="41"/>
      <c r="I653" s="220"/>
      <c r="J653" s="41"/>
      <c r="K653" s="41"/>
      <c r="L653" s="45"/>
      <c r="M653" s="221"/>
      <c r="N653" s="222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159</v>
      </c>
      <c r="AU653" s="18" t="s">
        <v>82</v>
      </c>
    </row>
    <row r="654" s="12" customFormat="1" ht="22.8" customHeight="1">
      <c r="A654" s="12"/>
      <c r="B654" s="189"/>
      <c r="C654" s="190"/>
      <c r="D654" s="191" t="s">
        <v>71</v>
      </c>
      <c r="E654" s="203" t="s">
        <v>473</v>
      </c>
      <c r="F654" s="203" t="s">
        <v>474</v>
      </c>
      <c r="G654" s="190"/>
      <c r="H654" s="190"/>
      <c r="I654" s="193"/>
      <c r="J654" s="204">
        <f>BK654</f>
        <v>0</v>
      </c>
      <c r="K654" s="190"/>
      <c r="L654" s="195"/>
      <c r="M654" s="196"/>
      <c r="N654" s="197"/>
      <c r="O654" s="197"/>
      <c r="P654" s="198">
        <f>SUM(P655:P711)</f>
        <v>0</v>
      </c>
      <c r="Q654" s="197"/>
      <c r="R654" s="198">
        <f>SUM(R655:R711)</f>
        <v>3.0391528000000001</v>
      </c>
      <c r="S654" s="197"/>
      <c r="T654" s="199">
        <f>SUM(T655:T711)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00" t="s">
        <v>82</v>
      </c>
      <c r="AT654" s="201" t="s">
        <v>71</v>
      </c>
      <c r="AU654" s="201" t="s">
        <v>80</v>
      </c>
      <c r="AY654" s="200" t="s">
        <v>148</v>
      </c>
      <c r="BK654" s="202">
        <f>SUM(BK655:BK711)</f>
        <v>0</v>
      </c>
    </row>
    <row r="655" s="2" customFormat="1" ht="24.15" customHeight="1">
      <c r="A655" s="39"/>
      <c r="B655" s="40"/>
      <c r="C655" s="205" t="s">
        <v>1388</v>
      </c>
      <c r="D655" s="205" t="s">
        <v>150</v>
      </c>
      <c r="E655" s="206" t="s">
        <v>1389</v>
      </c>
      <c r="F655" s="207" t="s">
        <v>1390</v>
      </c>
      <c r="G655" s="208" t="s">
        <v>174</v>
      </c>
      <c r="H655" s="209">
        <v>719.85000000000002</v>
      </c>
      <c r="I655" s="210"/>
      <c r="J655" s="211">
        <f>ROUND(I655*H655,2)</f>
        <v>0</v>
      </c>
      <c r="K655" s="207" t="s">
        <v>662</v>
      </c>
      <c r="L655" s="45"/>
      <c r="M655" s="212" t="s">
        <v>19</v>
      </c>
      <c r="N655" s="213" t="s">
        <v>43</v>
      </c>
      <c r="O655" s="85"/>
      <c r="P655" s="214">
        <f>O655*H655</f>
        <v>0</v>
      </c>
      <c r="Q655" s="214">
        <v>0.00058</v>
      </c>
      <c r="R655" s="214">
        <f>Q655*H655</f>
        <v>0.41751300000000002</v>
      </c>
      <c r="S655" s="214">
        <v>0</v>
      </c>
      <c r="T655" s="215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16" t="s">
        <v>261</v>
      </c>
      <c r="AT655" s="216" t="s">
        <v>150</v>
      </c>
      <c r="AU655" s="216" t="s">
        <v>82</v>
      </c>
      <c r="AY655" s="18" t="s">
        <v>148</v>
      </c>
      <c r="BE655" s="217">
        <f>IF(N655="základní",J655,0)</f>
        <v>0</v>
      </c>
      <c r="BF655" s="217">
        <f>IF(N655="snížená",J655,0)</f>
        <v>0</v>
      </c>
      <c r="BG655" s="217">
        <f>IF(N655="zákl. přenesená",J655,0)</f>
        <v>0</v>
      </c>
      <c r="BH655" s="217">
        <f>IF(N655="sníž. přenesená",J655,0)</f>
        <v>0</v>
      </c>
      <c r="BI655" s="217">
        <f>IF(N655="nulová",J655,0)</f>
        <v>0</v>
      </c>
      <c r="BJ655" s="18" t="s">
        <v>80</v>
      </c>
      <c r="BK655" s="217">
        <f>ROUND(I655*H655,2)</f>
        <v>0</v>
      </c>
      <c r="BL655" s="18" t="s">
        <v>261</v>
      </c>
      <c r="BM655" s="216" t="s">
        <v>1391</v>
      </c>
    </row>
    <row r="656" s="2" customFormat="1">
      <c r="A656" s="39"/>
      <c r="B656" s="40"/>
      <c r="C656" s="41"/>
      <c r="D656" s="218" t="s">
        <v>157</v>
      </c>
      <c r="E656" s="41"/>
      <c r="F656" s="219" t="s">
        <v>1392</v>
      </c>
      <c r="G656" s="41"/>
      <c r="H656" s="41"/>
      <c r="I656" s="220"/>
      <c r="J656" s="41"/>
      <c r="K656" s="41"/>
      <c r="L656" s="45"/>
      <c r="M656" s="221"/>
      <c r="N656" s="222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157</v>
      </c>
      <c r="AU656" s="18" t="s">
        <v>82</v>
      </c>
    </row>
    <row r="657" s="2" customFormat="1">
      <c r="A657" s="39"/>
      <c r="B657" s="40"/>
      <c r="C657" s="41"/>
      <c r="D657" s="223" t="s">
        <v>159</v>
      </c>
      <c r="E657" s="41"/>
      <c r="F657" s="224" t="s">
        <v>1393</v>
      </c>
      <c r="G657" s="41"/>
      <c r="H657" s="41"/>
      <c r="I657" s="220"/>
      <c r="J657" s="41"/>
      <c r="K657" s="41"/>
      <c r="L657" s="45"/>
      <c r="M657" s="221"/>
      <c r="N657" s="222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159</v>
      </c>
      <c r="AU657" s="18" t="s">
        <v>82</v>
      </c>
    </row>
    <row r="658" s="13" customFormat="1">
      <c r="A658" s="13"/>
      <c r="B658" s="225"/>
      <c r="C658" s="226"/>
      <c r="D658" s="218" t="s">
        <v>161</v>
      </c>
      <c r="E658" s="227" t="s">
        <v>19</v>
      </c>
      <c r="F658" s="228" t="s">
        <v>1394</v>
      </c>
      <c r="G658" s="226"/>
      <c r="H658" s="229">
        <v>719.85000000000002</v>
      </c>
      <c r="I658" s="230"/>
      <c r="J658" s="226"/>
      <c r="K658" s="226"/>
      <c r="L658" s="231"/>
      <c r="M658" s="232"/>
      <c r="N658" s="233"/>
      <c r="O658" s="233"/>
      <c r="P658" s="233"/>
      <c r="Q658" s="233"/>
      <c r="R658" s="233"/>
      <c r="S658" s="233"/>
      <c r="T658" s="23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5" t="s">
        <v>161</v>
      </c>
      <c r="AU658" s="235" t="s">
        <v>82</v>
      </c>
      <c r="AV658" s="13" t="s">
        <v>82</v>
      </c>
      <c r="AW658" s="13" t="s">
        <v>33</v>
      </c>
      <c r="AX658" s="13" t="s">
        <v>80</v>
      </c>
      <c r="AY658" s="235" t="s">
        <v>148</v>
      </c>
    </row>
    <row r="659" s="2" customFormat="1" ht="24.15" customHeight="1">
      <c r="A659" s="39"/>
      <c r="B659" s="40"/>
      <c r="C659" s="205" t="s">
        <v>1395</v>
      </c>
      <c r="D659" s="205" t="s">
        <v>150</v>
      </c>
      <c r="E659" s="206" t="s">
        <v>1396</v>
      </c>
      <c r="F659" s="207" t="s">
        <v>1397</v>
      </c>
      <c r="G659" s="208" t="s">
        <v>174</v>
      </c>
      <c r="H659" s="209">
        <v>719.85000000000002</v>
      </c>
      <c r="I659" s="210"/>
      <c r="J659" s="211">
        <f>ROUND(I659*H659,2)</f>
        <v>0</v>
      </c>
      <c r="K659" s="207" t="s">
        <v>662</v>
      </c>
      <c r="L659" s="45"/>
      <c r="M659" s="212" t="s">
        <v>19</v>
      </c>
      <c r="N659" s="213" t="s">
        <v>43</v>
      </c>
      <c r="O659" s="85"/>
      <c r="P659" s="214">
        <f>O659*H659</f>
        <v>0</v>
      </c>
      <c r="Q659" s="214">
        <v>0.00264</v>
      </c>
      <c r="R659" s="214">
        <f>Q659*H659</f>
        <v>1.900404</v>
      </c>
      <c r="S659" s="214">
        <v>0</v>
      </c>
      <c r="T659" s="215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16" t="s">
        <v>261</v>
      </c>
      <c r="AT659" s="216" t="s">
        <v>150</v>
      </c>
      <c r="AU659" s="216" t="s">
        <v>82</v>
      </c>
      <c r="AY659" s="18" t="s">
        <v>148</v>
      </c>
      <c r="BE659" s="217">
        <f>IF(N659="základní",J659,0)</f>
        <v>0</v>
      </c>
      <c r="BF659" s="217">
        <f>IF(N659="snížená",J659,0)</f>
        <v>0</v>
      </c>
      <c r="BG659" s="217">
        <f>IF(N659="zákl. přenesená",J659,0)</f>
        <v>0</v>
      </c>
      <c r="BH659" s="217">
        <f>IF(N659="sníž. přenesená",J659,0)</f>
        <v>0</v>
      </c>
      <c r="BI659" s="217">
        <f>IF(N659="nulová",J659,0)</f>
        <v>0</v>
      </c>
      <c r="BJ659" s="18" t="s">
        <v>80</v>
      </c>
      <c r="BK659" s="217">
        <f>ROUND(I659*H659,2)</f>
        <v>0</v>
      </c>
      <c r="BL659" s="18" t="s">
        <v>261</v>
      </c>
      <c r="BM659" s="216" t="s">
        <v>1398</v>
      </c>
    </row>
    <row r="660" s="2" customFormat="1">
      <c r="A660" s="39"/>
      <c r="B660" s="40"/>
      <c r="C660" s="41"/>
      <c r="D660" s="218" t="s">
        <v>157</v>
      </c>
      <c r="E660" s="41"/>
      <c r="F660" s="219" t="s">
        <v>1399</v>
      </c>
      <c r="G660" s="41"/>
      <c r="H660" s="41"/>
      <c r="I660" s="220"/>
      <c r="J660" s="41"/>
      <c r="K660" s="41"/>
      <c r="L660" s="45"/>
      <c r="M660" s="221"/>
      <c r="N660" s="222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157</v>
      </c>
      <c r="AU660" s="18" t="s">
        <v>82</v>
      </c>
    </row>
    <row r="661" s="2" customFormat="1">
      <c r="A661" s="39"/>
      <c r="B661" s="40"/>
      <c r="C661" s="41"/>
      <c r="D661" s="223" t="s">
        <v>159</v>
      </c>
      <c r="E661" s="41"/>
      <c r="F661" s="224" t="s">
        <v>1400</v>
      </c>
      <c r="G661" s="41"/>
      <c r="H661" s="41"/>
      <c r="I661" s="220"/>
      <c r="J661" s="41"/>
      <c r="K661" s="41"/>
      <c r="L661" s="45"/>
      <c r="M661" s="221"/>
      <c r="N661" s="222"/>
      <c r="O661" s="85"/>
      <c r="P661" s="85"/>
      <c r="Q661" s="85"/>
      <c r="R661" s="85"/>
      <c r="S661" s="85"/>
      <c r="T661" s="86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159</v>
      </c>
      <c r="AU661" s="18" t="s">
        <v>82</v>
      </c>
    </row>
    <row r="662" s="2" customFormat="1">
      <c r="A662" s="39"/>
      <c r="B662" s="40"/>
      <c r="C662" s="41"/>
      <c r="D662" s="218" t="s">
        <v>300</v>
      </c>
      <c r="E662" s="41"/>
      <c r="F662" s="247" t="s">
        <v>1401</v>
      </c>
      <c r="G662" s="41"/>
      <c r="H662" s="41"/>
      <c r="I662" s="220"/>
      <c r="J662" s="41"/>
      <c r="K662" s="41"/>
      <c r="L662" s="45"/>
      <c r="M662" s="221"/>
      <c r="N662" s="222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300</v>
      </c>
      <c r="AU662" s="18" t="s">
        <v>82</v>
      </c>
    </row>
    <row r="663" s="2" customFormat="1" ht="24.15" customHeight="1">
      <c r="A663" s="39"/>
      <c r="B663" s="40"/>
      <c r="C663" s="205" t="s">
        <v>1402</v>
      </c>
      <c r="D663" s="205" t="s">
        <v>150</v>
      </c>
      <c r="E663" s="206" t="s">
        <v>1403</v>
      </c>
      <c r="F663" s="207" t="s">
        <v>1404</v>
      </c>
      <c r="G663" s="208" t="s">
        <v>220</v>
      </c>
      <c r="H663" s="209">
        <v>10</v>
      </c>
      <c r="I663" s="210"/>
      <c r="J663" s="211">
        <f>ROUND(I663*H663,2)</f>
        <v>0</v>
      </c>
      <c r="K663" s="207" t="s">
        <v>662</v>
      </c>
      <c r="L663" s="45"/>
      <c r="M663" s="212" t="s">
        <v>19</v>
      </c>
      <c r="N663" s="213" t="s">
        <v>43</v>
      </c>
      <c r="O663" s="85"/>
      <c r="P663" s="214">
        <f>O663*H663</f>
        <v>0</v>
      </c>
      <c r="Q663" s="214">
        <v>0.0013699999999999999</v>
      </c>
      <c r="R663" s="214">
        <f>Q663*H663</f>
        <v>0.013699999999999999</v>
      </c>
      <c r="S663" s="214">
        <v>0</v>
      </c>
      <c r="T663" s="215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16" t="s">
        <v>261</v>
      </c>
      <c r="AT663" s="216" t="s">
        <v>150</v>
      </c>
      <c r="AU663" s="216" t="s">
        <v>82</v>
      </c>
      <c r="AY663" s="18" t="s">
        <v>148</v>
      </c>
      <c r="BE663" s="217">
        <f>IF(N663="základní",J663,0)</f>
        <v>0</v>
      </c>
      <c r="BF663" s="217">
        <f>IF(N663="snížená",J663,0)</f>
        <v>0</v>
      </c>
      <c r="BG663" s="217">
        <f>IF(N663="zákl. přenesená",J663,0)</f>
        <v>0</v>
      </c>
      <c r="BH663" s="217">
        <f>IF(N663="sníž. přenesená",J663,0)</f>
        <v>0</v>
      </c>
      <c r="BI663" s="217">
        <f>IF(N663="nulová",J663,0)</f>
        <v>0</v>
      </c>
      <c r="BJ663" s="18" t="s">
        <v>80</v>
      </c>
      <c r="BK663" s="217">
        <f>ROUND(I663*H663,2)</f>
        <v>0</v>
      </c>
      <c r="BL663" s="18" t="s">
        <v>261</v>
      </c>
      <c r="BM663" s="216" t="s">
        <v>1405</v>
      </c>
    </row>
    <row r="664" s="2" customFormat="1">
      <c r="A664" s="39"/>
      <c r="B664" s="40"/>
      <c r="C664" s="41"/>
      <c r="D664" s="218" t="s">
        <v>157</v>
      </c>
      <c r="E664" s="41"/>
      <c r="F664" s="219" t="s">
        <v>1406</v>
      </c>
      <c r="G664" s="41"/>
      <c r="H664" s="41"/>
      <c r="I664" s="220"/>
      <c r="J664" s="41"/>
      <c r="K664" s="41"/>
      <c r="L664" s="45"/>
      <c r="M664" s="221"/>
      <c r="N664" s="222"/>
      <c r="O664" s="85"/>
      <c r="P664" s="85"/>
      <c r="Q664" s="85"/>
      <c r="R664" s="85"/>
      <c r="S664" s="85"/>
      <c r="T664" s="86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157</v>
      </c>
      <c r="AU664" s="18" t="s">
        <v>82</v>
      </c>
    </row>
    <row r="665" s="2" customFormat="1">
      <c r="A665" s="39"/>
      <c r="B665" s="40"/>
      <c r="C665" s="41"/>
      <c r="D665" s="223" t="s">
        <v>159</v>
      </c>
      <c r="E665" s="41"/>
      <c r="F665" s="224" t="s">
        <v>1407</v>
      </c>
      <c r="G665" s="41"/>
      <c r="H665" s="41"/>
      <c r="I665" s="220"/>
      <c r="J665" s="41"/>
      <c r="K665" s="41"/>
      <c r="L665" s="45"/>
      <c r="M665" s="221"/>
      <c r="N665" s="222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159</v>
      </c>
      <c r="AU665" s="18" t="s">
        <v>82</v>
      </c>
    </row>
    <row r="666" s="2" customFormat="1">
      <c r="A666" s="39"/>
      <c r="B666" s="40"/>
      <c r="C666" s="41"/>
      <c r="D666" s="218" t="s">
        <v>300</v>
      </c>
      <c r="E666" s="41"/>
      <c r="F666" s="247" t="s">
        <v>1408</v>
      </c>
      <c r="G666" s="41"/>
      <c r="H666" s="41"/>
      <c r="I666" s="220"/>
      <c r="J666" s="41"/>
      <c r="K666" s="41"/>
      <c r="L666" s="45"/>
      <c r="M666" s="221"/>
      <c r="N666" s="222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300</v>
      </c>
      <c r="AU666" s="18" t="s">
        <v>82</v>
      </c>
    </row>
    <row r="667" s="2" customFormat="1" ht="24.15" customHeight="1">
      <c r="A667" s="39"/>
      <c r="B667" s="40"/>
      <c r="C667" s="205" t="s">
        <v>1409</v>
      </c>
      <c r="D667" s="205" t="s">
        <v>150</v>
      </c>
      <c r="E667" s="206" t="s">
        <v>1410</v>
      </c>
      <c r="F667" s="207" t="s">
        <v>1411</v>
      </c>
      <c r="G667" s="208" t="s">
        <v>220</v>
      </c>
      <c r="H667" s="209">
        <v>20</v>
      </c>
      <c r="I667" s="210"/>
      <c r="J667" s="211">
        <f>ROUND(I667*H667,2)</f>
        <v>0</v>
      </c>
      <c r="K667" s="207" t="s">
        <v>662</v>
      </c>
      <c r="L667" s="45"/>
      <c r="M667" s="212" t="s">
        <v>19</v>
      </c>
      <c r="N667" s="213" t="s">
        <v>43</v>
      </c>
      <c r="O667" s="85"/>
      <c r="P667" s="214">
        <f>O667*H667</f>
        <v>0</v>
      </c>
      <c r="Q667" s="214">
        <v>0.0013699999999999999</v>
      </c>
      <c r="R667" s="214">
        <f>Q667*H667</f>
        <v>0.027399999999999997</v>
      </c>
      <c r="S667" s="214">
        <v>0</v>
      </c>
      <c r="T667" s="215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16" t="s">
        <v>261</v>
      </c>
      <c r="AT667" s="216" t="s">
        <v>150</v>
      </c>
      <c r="AU667" s="216" t="s">
        <v>82</v>
      </c>
      <c r="AY667" s="18" t="s">
        <v>148</v>
      </c>
      <c r="BE667" s="217">
        <f>IF(N667="základní",J667,0)</f>
        <v>0</v>
      </c>
      <c r="BF667" s="217">
        <f>IF(N667="snížená",J667,0)</f>
        <v>0</v>
      </c>
      <c r="BG667" s="217">
        <f>IF(N667="zákl. přenesená",J667,0)</f>
        <v>0</v>
      </c>
      <c r="BH667" s="217">
        <f>IF(N667="sníž. přenesená",J667,0)</f>
        <v>0</v>
      </c>
      <c r="BI667" s="217">
        <f>IF(N667="nulová",J667,0)</f>
        <v>0</v>
      </c>
      <c r="BJ667" s="18" t="s">
        <v>80</v>
      </c>
      <c r="BK667" s="217">
        <f>ROUND(I667*H667,2)</f>
        <v>0</v>
      </c>
      <c r="BL667" s="18" t="s">
        <v>261</v>
      </c>
      <c r="BM667" s="216" t="s">
        <v>1412</v>
      </c>
    </row>
    <row r="668" s="2" customFormat="1">
      <c r="A668" s="39"/>
      <c r="B668" s="40"/>
      <c r="C668" s="41"/>
      <c r="D668" s="218" t="s">
        <v>157</v>
      </c>
      <c r="E668" s="41"/>
      <c r="F668" s="219" t="s">
        <v>1413</v>
      </c>
      <c r="G668" s="41"/>
      <c r="H668" s="41"/>
      <c r="I668" s="220"/>
      <c r="J668" s="41"/>
      <c r="K668" s="41"/>
      <c r="L668" s="45"/>
      <c r="M668" s="221"/>
      <c r="N668" s="222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157</v>
      </c>
      <c r="AU668" s="18" t="s">
        <v>82</v>
      </c>
    </row>
    <row r="669" s="2" customFormat="1">
      <c r="A669" s="39"/>
      <c r="B669" s="40"/>
      <c r="C669" s="41"/>
      <c r="D669" s="223" t="s">
        <v>159</v>
      </c>
      <c r="E669" s="41"/>
      <c r="F669" s="224" t="s">
        <v>1414</v>
      </c>
      <c r="G669" s="41"/>
      <c r="H669" s="41"/>
      <c r="I669" s="220"/>
      <c r="J669" s="41"/>
      <c r="K669" s="41"/>
      <c r="L669" s="45"/>
      <c r="M669" s="221"/>
      <c r="N669" s="222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159</v>
      </c>
      <c r="AU669" s="18" t="s">
        <v>82</v>
      </c>
    </row>
    <row r="670" s="2" customFormat="1">
      <c r="A670" s="39"/>
      <c r="B670" s="40"/>
      <c r="C670" s="41"/>
      <c r="D670" s="218" t="s">
        <v>300</v>
      </c>
      <c r="E670" s="41"/>
      <c r="F670" s="247" t="s">
        <v>1415</v>
      </c>
      <c r="G670" s="41"/>
      <c r="H670" s="41"/>
      <c r="I670" s="220"/>
      <c r="J670" s="41"/>
      <c r="K670" s="41"/>
      <c r="L670" s="45"/>
      <c r="M670" s="221"/>
      <c r="N670" s="222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300</v>
      </c>
      <c r="AU670" s="18" t="s">
        <v>82</v>
      </c>
    </row>
    <row r="671" s="2" customFormat="1" ht="16.5" customHeight="1">
      <c r="A671" s="39"/>
      <c r="B671" s="40"/>
      <c r="C671" s="205" t="s">
        <v>1416</v>
      </c>
      <c r="D671" s="205" t="s">
        <v>150</v>
      </c>
      <c r="E671" s="206" t="s">
        <v>1417</v>
      </c>
      <c r="F671" s="207" t="s">
        <v>1418</v>
      </c>
      <c r="G671" s="208" t="s">
        <v>220</v>
      </c>
      <c r="H671" s="209">
        <v>24</v>
      </c>
      <c r="I671" s="210"/>
      <c r="J671" s="211">
        <f>ROUND(I671*H671,2)</f>
        <v>0</v>
      </c>
      <c r="K671" s="207" t="s">
        <v>662</v>
      </c>
      <c r="L671" s="45"/>
      <c r="M671" s="212" t="s">
        <v>19</v>
      </c>
      <c r="N671" s="213" t="s">
        <v>43</v>
      </c>
      <c r="O671" s="85"/>
      <c r="P671" s="214">
        <f>O671*H671</f>
        <v>0</v>
      </c>
      <c r="Q671" s="214">
        <v>0.0011100000000000001</v>
      </c>
      <c r="R671" s="214">
        <f>Q671*H671</f>
        <v>0.026640000000000004</v>
      </c>
      <c r="S671" s="214">
        <v>0</v>
      </c>
      <c r="T671" s="21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6" t="s">
        <v>261</v>
      </c>
      <c r="AT671" s="216" t="s">
        <v>150</v>
      </c>
      <c r="AU671" s="216" t="s">
        <v>82</v>
      </c>
      <c r="AY671" s="18" t="s">
        <v>148</v>
      </c>
      <c r="BE671" s="217">
        <f>IF(N671="základní",J671,0)</f>
        <v>0</v>
      </c>
      <c r="BF671" s="217">
        <f>IF(N671="snížená",J671,0)</f>
        <v>0</v>
      </c>
      <c r="BG671" s="217">
        <f>IF(N671="zákl. přenesená",J671,0)</f>
        <v>0</v>
      </c>
      <c r="BH671" s="217">
        <f>IF(N671="sníž. přenesená",J671,0)</f>
        <v>0</v>
      </c>
      <c r="BI671" s="217">
        <f>IF(N671="nulová",J671,0)</f>
        <v>0</v>
      </c>
      <c r="BJ671" s="18" t="s">
        <v>80</v>
      </c>
      <c r="BK671" s="217">
        <f>ROUND(I671*H671,2)</f>
        <v>0</v>
      </c>
      <c r="BL671" s="18" t="s">
        <v>261</v>
      </c>
      <c r="BM671" s="216" t="s">
        <v>1419</v>
      </c>
    </row>
    <row r="672" s="2" customFormat="1">
      <c r="A672" s="39"/>
      <c r="B672" s="40"/>
      <c r="C672" s="41"/>
      <c r="D672" s="218" t="s">
        <v>157</v>
      </c>
      <c r="E672" s="41"/>
      <c r="F672" s="219" t="s">
        <v>1420</v>
      </c>
      <c r="G672" s="41"/>
      <c r="H672" s="41"/>
      <c r="I672" s="220"/>
      <c r="J672" s="41"/>
      <c r="K672" s="41"/>
      <c r="L672" s="45"/>
      <c r="M672" s="221"/>
      <c r="N672" s="222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157</v>
      </c>
      <c r="AU672" s="18" t="s">
        <v>82</v>
      </c>
    </row>
    <row r="673" s="2" customFormat="1">
      <c r="A673" s="39"/>
      <c r="B673" s="40"/>
      <c r="C673" s="41"/>
      <c r="D673" s="223" t="s">
        <v>159</v>
      </c>
      <c r="E673" s="41"/>
      <c r="F673" s="224" t="s">
        <v>1421</v>
      </c>
      <c r="G673" s="41"/>
      <c r="H673" s="41"/>
      <c r="I673" s="220"/>
      <c r="J673" s="41"/>
      <c r="K673" s="41"/>
      <c r="L673" s="45"/>
      <c r="M673" s="221"/>
      <c r="N673" s="222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159</v>
      </c>
      <c r="AU673" s="18" t="s">
        <v>82</v>
      </c>
    </row>
    <row r="674" s="2" customFormat="1">
      <c r="A674" s="39"/>
      <c r="B674" s="40"/>
      <c r="C674" s="41"/>
      <c r="D674" s="218" t="s">
        <v>300</v>
      </c>
      <c r="E674" s="41"/>
      <c r="F674" s="247" t="s">
        <v>1422</v>
      </c>
      <c r="G674" s="41"/>
      <c r="H674" s="41"/>
      <c r="I674" s="220"/>
      <c r="J674" s="41"/>
      <c r="K674" s="41"/>
      <c r="L674" s="45"/>
      <c r="M674" s="221"/>
      <c r="N674" s="222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300</v>
      </c>
      <c r="AU674" s="18" t="s">
        <v>82</v>
      </c>
    </row>
    <row r="675" s="2" customFormat="1" ht="24.15" customHeight="1">
      <c r="A675" s="39"/>
      <c r="B675" s="40"/>
      <c r="C675" s="205" t="s">
        <v>1423</v>
      </c>
      <c r="D675" s="205" t="s">
        <v>150</v>
      </c>
      <c r="E675" s="206" t="s">
        <v>1424</v>
      </c>
      <c r="F675" s="207" t="s">
        <v>1425</v>
      </c>
      <c r="G675" s="208" t="s">
        <v>220</v>
      </c>
      <c r="H675" s="209">
        <v>55</v>
      </c>
      <c r="I675" s="210"/>
      <c r="J675" s="211">
        <f>ROUND(I675*H675,2)</f>
        <v>0</v>
      </c>
      <c r="K675" s="207" t="s">
        <v>662</v>
      </c>
      <c r="L675" s="45"/>
      <c r="M675" s="212" t="s">
        <v>19</v>
      </c>
      <c r="N675" s="213" t="s">
        <v>43</v>
      </c>
      <c r="O675" s="85"/>
      <c r="P675" s="214">
        <f>O675*H675</f>
        <v>0</v>
      </c>
      <c r="Q675" s="214">
        <v>0.00088999999999999995</v>
      </c>
      <c r="R675" s="214">
        <f>Q675*H675</f>
        <v>0.04895</v>
      </c>
      <c r="S675" s="214">
        <v>0</v>
      </c>
      <c r="T675" s="215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16" t="s">
        <v>261</v>
      </c>
      <c r="AT675" s="216" t="s">
        <v>150</v>
      </c>
      <c r="AU675" s="216" t="s">
        <v>82</v>
      </c>
      <c r="AY675" s="18" t="s">
        <v>148</v>
      </c>
      <c r="BE675" s="217">
        <f>IF(N675="základní",J675,0)</f>
        <v>0</v>
      </c>
      <c r="BF675" s="217">
        <f>IF(N675="snížená",J675,0)</f>
        <v>0</v>
      </c>
      <c r="BG675" s="217">
        <f>IF(N675="zákl. přenesená",J675,0)</f>
        <v>0</v>
      </c>
      <c r="BH675" s="217">
        <f>IF(N675="sníž. přenesená",J675,0)</f>
        <v>0</v>
      </c>
      <c r="BI675" s="217">
        <f>IF(N675="nulová",J675,0)</f>
        <v>0</v>
      </c>
      <c r="BJ675" s="18" t="s">
        <v>80</v>
      </c>
      <c r="BK675" s="217">
        <f>ROUND(I675*H675,2)</f>
        <v>0</v>
      </c>
      <c r="BL675" s="18" t="s">
        <v>261</v>
      </c>
      <c r="BM675" s="216" t="s">
        <v>1426</v>
      </c>
    </row>
    <row r="676" s="2" customFormat="1">
      <c r="A676" s="39"/>
      <c r="B676" s="40"/>
      <c r="C676" s="41"/>
      <c r="D676" s="218" t="s">
        <v>157</v>
      </c>
      <c r="E676" s="41"/>
      <c r="F676" s="219" t="s">
        <v>1427</v>
      </c>
      <c r="G676" s="41"/>
      <c r="H676" s="41"/>
      <c r="I676" s="220"/>
      <c r="J676" s="41"/>
      <c r="K676" s="41"/>
      <c r="L676" s="45"/>
      <c r="M676" s="221"/>
      <c r="N676" s="222"/>
      <c r="O676" s="85"/>
      <c r="P676" s="85"/>
      <c r="Q676" s="85"/>
      <c r="R676" s="85"/>
      <c r="S676" s="85"/>
      <c r="T676" s="86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157</v>
      </c>
      <c r="AU676" s="18" t="s">
        <v>82</v>
      </c>
    </row>
    <row r="677" s="2" customFormat="1">
      <c r="A677" s="39"/>
      <c r="B677" s="40"/>
      <c r="C677" s="41"/>
      <c r="D677" s="223" t="s">
        <v>159</v>
      </c>
      <c r="E677" s="41"/>
      <c r="F677" s="224" t="s">
        <v>1428</v>
      </c>
      <c r="G677" s="41"/>
      <c r="H677" s="41"/>
      <c r="I677" s="220"/>
      <c r="J677" s="41"/>
      <c r="K677" s="41"/>
      <c r="L677" s="45"/>
      <c r="M677" s="221"/>
      <c r="N677" s="222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159</v>
      </c>
      <c r="AU677" s="18" t="s">
        <v>82</v>
      </c>
    </row>
    <row r="678" s="2" customFormat="1">
      <c r="A678" s="39"/>
      <c r="B678" s="40"/>
      <c r="C678" s="41"/>
      <c r="D678" s="218" t="s">
        <v>300</v>
      </c>
      <c r="E678" s="41"/>
      <c r="F678" s="247" t="s">
        <v>1429</v>
      </c>
      <c r="G678" s="41"/>
      <c r="H678" s="41"/>
      <c r="I678" s="220"/>
      <c r="J678" s="41"/>
      <c r="K678" s="41"/>
      <c r="L678" s="45"/>
      <c r="M678" s="221"/>
      <c r="N678" s="222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300</v>
      </c>
      <c r="AU678" s="18" t="s">
        <v>82</v>
      </c>
    </row>
    <row r="679" s="2" customFormat="1" ht="33" customHeight="1">
      <c r="A679" s="39"/>
      <c r="B679" s="40"/>
      <c r="C679" s="205" t="s">
        <v>1430</v>
      </c>
      <c r="D679" s="205" t="s">
        <v>150</v>
      </c>
      <c r="E679" s="206" t="s">
        <v>1431</v>
      </c>
      <c r="F679" s="207" t="s">
        <v>1432</v>
      </c>
      <c r="G679" s="208" t="s">
        <v>220</v>
      </c>
      <c r="H679" s="209">
        <v>9</v>
      </c>
      <c r="I679" s="210"/>
      <c r="J679" s="211">
        <f>ROUND(I679*H679,2)</f>
        <v>0</v>
      </c>
      <c r="K679" s="207" t="s">
        <v>662</v>
      </c>
      <c r="L679" s="45"/>
      <c r="M679" s="212" t="s">
        <v>19</v>
      </c>
      <c r="N679" s="213" t="s">
        <v>43</v>
      </c>
      <c r="O679" s="85"/>
      <c r="P679" s="214">
        <f>O679*H679</f>
        <v>0</v>
      </c>
      <c r="Q679" s="214">
        <v>0.00314</v>
      </c>
      <c r="R679" s="214">
        <f>Q679*H679</f>
        <v>0.02826</v>
      </c>
      <c r="S679" s="214">
        <v>0</v>
      </c>
      <c r="T679" s="215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16" t="s">
        <v>261</v>
      </c>
      <c r="AT679" s="216" t="s">
        <v>150</v>
      </c>
      <c r="AU679" s="216" t="s">
        <v>82</v>
      </c>
      <c r="AY679" s="18" t="s">
        <v>148</v>
      </c>
      <c r="BE679" s="217">
        <f>IF(N679="základní",J679,0)</f>
        <v>0</v>
      </c>
      <c r="BF679" s="217">
        <f>IF(N679="snížená",J679,0)</f>
        <v>0</v>
      </c>
      <c r="BG679" s="217">
        <f>IF(N679="zákl. přenesená",J679,0)</f>
        <v>0</v>
      </c>
      <c r="BH679" s="217">
        <f>IF(N679="sníž. přenesená",J679,0)</f>
        <v>0</v>
      </c>
      <c r="BI679" s="217">
        <f>IF(N679="nulová",J679,0)</f>
        <v>0</v>
      </c>
      <c r="BJ679" s="18" t="s">
        <v>80</v>
      </c>
      <c r="BK679" s="217">
        <f>ROUND(I679*H679,2)</f>
        <v>0</v>
      </c>
      <c r="BL679" s="18" t="s">
        <v>261</v>
      </c>
      <c r="BM679" s="216" t="s">
        <v>1433</v>
      </c>
    </row>
    <row r="680" s="2" customFormat="1">
      <c r="A680" s="39"/>
      <c r="B680" s="40"/>
      <c r="C680" s="41"/>
      <c r="D680" s="218" t="s">
        <v>157</v>
      </c>
      <c r="E680" s="41"/>
      <c r="F680" s="219" t="s">
        <v>1434</v>
      </c>
      <c r="G680" s="41"/>
      <c r="H680" s="41"/>
      <c r="I680" s="220"/>
      <c r="J680" s="41"/>
      <c r="K680" s="41"/>
      <c r="L680" s="45"/>
      <c r="M680" s="221"/>
      <c r="N680" s="222"/>
      <c r="O680" s="85"/>
      <c r="P680" s="85"/>
      <c r="Q680" s="85"/>
      <c r="R680" s="85"/>
      <c r="S680" s="85"/>
      <c r="T680" s="86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157</v>
      </c>
      <c r="AU680" s="18" t="s">
        <v>82</v>
      </c>
    </row>
    <row r="681" s="2" customFormat="1">
      <c r="A681" s="39"/>
      <c r="B681" s="40"/>
      <c r="C681" s="41"/>
      <c r="D681" s="223" t="s">
        <v>159</v>
      </c>
      <c r="E681" s="41"/>
      <c r="F681" s="224" t="s">
        <v>1435</v>
      </c>
      <c r="G681" s="41"/>
      <c r="H681" s="41"/>
      <c r="I681" s="220"/>
      <c r="J681" s="41"/>
      <c r="K681" s="41"/>
      <c r="L681" s="45"/>
      <c r="M681" s="221"/>
      <c r="N681" s="222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159</v>
      </c>
      <c r="AU681" s="18" t="s">
        <v>82</v>
      </c>
    </row>
    <row r="682" s="2" customFormat="1">
      <c r="A682" s="39"/>
      <c r="B682" s="40"/>
      <c r="C682" s="41"/>
      <c r="D682" s="218" t="s">
        <v>300</v>
      </c>
      <c r="E682" s="41"/>
      <c r="F682" s="247" t="s">
        <v>1436</v>
      </c>
      <c r="G682" s="41"/>
      <c r="H682" s="41"/>
      <c r="I682" s="220"/>
      <c r="J682" s="41"/>
      <c r="K682" s="41"/>
      <c r="L682" s="45"/>
      <c r="M682" s="221"/>
      <c r="N682" s="222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300</v>
      </c>
      <c r="AU682" s="18" t="s">
        <v>82</v>
      </c>
    </row>
    <row r="683" s="2" customFormat="1" ht="24.15" customHeight="1">
      <c r="A683" s="39"/>
      <c r="B683" s="40"/>
      <c r="C683" s="205" t="s">
        <v>1437</v>
      </c>
      <c r="D683" s="205" t="s">
        <v>150</v>
      </c>
      <c r="E683" s="206" t="s">
        <v>1438</v>
      </c>
      <c r="F683" s="207" t="s">
        <v>1439</v>
      </c>
      <c r="G683" s="208" t="s">
        <v>220</v>
      </c>
      <c r="H683" s="209">
        <v>99</v>
      </c>
      <c r="I683" s="210"/>
      <c r="J683" s="211">
        <f>ROUND(I683*H683,2)</f>
        <v>0</v>
      </c>
      <c r="K683" s="207" t="s">
        <v>662</v>
      </c>
      <c r="L683" s="45"/>
      <c r="M683" s="212" t="s">
        <v>19</v>
      </c>
      <c r="N683" s="213" t="s">
        <v>43</v>
      </c>
      <c r="O683" s="85"/>
      <c r="P683" s="214">
        <f>O683*H683</f>
        <v>0</v>
      </c>
      <c r="Q683" s="214">
        <v>0.00108</v>
      </c>
      <c r="R683" s="214">
        <f>Q683*H683</f>
        <v>0.10692</v>
      </c>
      <c r="S683" s="214">
        <v>0</v>
      </c>
      <c r="T683" s="215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16" t="s">
        <v>261</v>
      </c>
      <c r="AT683" s="216" t="s">
        <v>150</v>
      </c>
      <c r="AU683" s="216" t="s">
        <v>82</v>
      </c>
      <c r="AY683" s="18" t="s">
        <v>148</v>
      </c>
      <c r="BE683" s="217">
        <f>IF(N683="základní",J683,0)</f>
        <v>0</v>
      </c>
      <c r="BF683" s="217">
        <f>IF(N683="snížená",J683,0)</f>
        <v>0</v>
      </c>
      <c r="BG683" s="217">
        <f>IF(N683="zákl. přenesená",J683,0)</f>
        <v>0</v>
      </c>
      <c r="BH683" s="217">
        <f>IF(N683="sníž. přenesená",J683,0)</f>
        <v>0</v>
      </c>
      <c r="BI683" s="217">
        <f>IF(N683="nulová",J683,0)</f>
        <v>0</v>
      </c>
      <c r="BJ683" s="18" t="s">
        <v>80</v>
      </c>
      <c r="BK683" s="217">
        <f>ROUND(I683*H683,2)</f>
        <v>0</v>
      </c>
      <c r="BL683" s="18" t="s">
        <v>261</v>
      </c>
      <c r="BM683" s="216" t="s">
        <v>1440</v>
      </c>
    </row>
    <row r="684" s="2" customFormat="1">
      <c r="A684" s="39"/>
      <c r="B684" s="40"/>
      <c r="C684" s="41"/>
      <c r="D684" s="218" t="s">
        <v>157</v>
      </c>
      <c r="E684" s="41"/>
      <c r="F684" s="219" t="s">
        <v>1441</v>
      </c>
      <c r="G684" s="41"/>
      <c r="H684" s="41"/>
      <c r="I684" s="220"/>
      <c r="J684" s="41"/>
      <c r="K684" s="41"/>
      <c r="L684" s="45"/>
      <c r="M684" s="221"/>
      <c r="N684" s="222"/>
      <c r="O684" s="85"/>
      <c r="P684" s="85"/>
      <c r="Q684" s="85"/>
      <c r="R684" s="85"/>
      <c r="S684" s="85"/>
      <c r="T684" s="86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157</v>
      </c>
      <c r="AU684" s="18" t="s">
        <v>82</v>
      </c>
    </row>
    <row r="685" s="2" customFormat="1">
      <c r="A685" s="39"/>
      <c r="B685" s="40"/>
      <c r="C685" s="41"/>
      <c r="D685" s="223" t="s">
        <v>159</v>
      </c>
      <c r="E685" s="41"/>
      <c r="F685" s="224" t="s">
        <v>1442</v>
      </c>
      <c r="G685" s="41"/>
      <c r="H685" s="41"/>
      <c r="I685" s="220"/>
      <c r="J685" s="41"/>
      <c r="K685" s="41"/>
      <c r="L685" s="45"/>
      <c r="M685" s="221"/>
      <c r="N685" s="222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159</v>
      </c>
      <c r="AU685" s="18" t="s">
        <v>82</v>
      </c>
    </row>
    <row r="686" s="2" customFormat="1">
      <c r="A686" s="39"/>
      <c r="B686" s="40"/>
      <c r="C686" s="41"/>
      <c r="D686" s="218" t="s">
        <v>300</v>
      </c>
      <c r="E686" s="41"/>
      <c r="F686" s="247" t="s">
        <v>1443</v>
      </c>
      <c r="G686" s="41"/>
      <c r="H686" s="41"/>
      <c r="I686" s="220"/>
      <c r="J686" s="41"/>
      <c r="K686" s="41"/>
      <c r="L686" s="45"/>
      <c r="M686" s="221"/>
      <c r="N686" s="222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300</v>
      </c>
      <c r="AU686" s="18" t="s">
        <v>82</v>
      </c>
    </row>
    <row r="687" s="2" customFormat="1" ht="24.15" customHeight="1">
      <c r="A687" s="39"/>
      <c r="B687" s="40"/>
      <c r="C687" s="205" t="s">
        <v>1444</v>
      </c>
      <c r="D687" s="205" t="s">
        <v>150</v>
      </c>
      <c r="E687" s="206" t="s">
        <v>1445</v>
      </c>
      <c r="F687" s="207" t="s">
        <v>1446</v>
      </c>
      <c r="G687" s="208" t="s">
        <v>220</v>
      </c>
      <c r="H687" s="209">
        <v>94</v>
      </c>
      <c r="I687" s="210"/>
      <c r="J687" s="211">
        <f>ROUND(I687*H687,2)</f>
        <v>0</v>
      </c>
      <c r="K687" s="207" t="s">
        <v>662</v>
      </c>
      <c r="L687" s="45"/>
      <c r="M687" s="212" t="s">
        <v>19</v>
      </c>
      <c r="N687" s="213" t="s">
        <v>43</v>
      </c>
      <c r="O687" s="85"/>
      <c r="P687" s="214">
        <f>O687*H687</f>
        <v>0</v>
      </c>
      <c r="Q687" s="214">
        <v>0.0014599999999999999</v>
      </c>
      <c r="R687" s="214">
        <f>Q687*H687</f>
        <v>0.13724</v>
      </c>
      <c r="S687" s="214">
        <v>0</v>
      </c>
      <c r="T687" s="215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16" t="s">
        <v>155</v>
      </c>
      <c r="AT687" s="216" t="s">
        <v>150</v>
      </c>
      <c r="AU687" s="216" t="s">
        <v>82</v>
      </c>
      <c r="AY687" s="18" t="s">
        <v>148</v>
      </c>
      <c r="BE687" s="217">
        <f>IF(N687="základní",J687,0)</f>
        <v>0</v>
      </c>
      <c r="BF687" s="217">
        <f>IF(N687="snížená",J687,0)</f>
        <v>0</v>
      </c>
      <c r="BG687" s="217">
        <f>IF(N687="zákl. přenesená",J687,0)</f>
        <v>0</v>
      </c>
      <c r="BH687" s="217">
        <f>IF(N687="sníž. přenesená",J687,0)</f>
        <v>0</v>
      </c>
      <c r="BI687" s="217">
        <f>IF(N687="nulová",J687,0)</f>
        <v>0</v>
      </c>
      <c r="BJ687" s="18" t="s">
        <v>80</v>
      </c>
      <c r="BK687" s="217">
        <f>ROUND(I687*H687,2)</f>
        <v>0</v>
      </c>
      <c r="BL687" s="18" t="s">
        <v>155</v>
      </c>
      <c r="BM687" s="216" t="s">
        <v>1447</v>
      </c>
    </row>
    <row r="688" s="2" customFormat="1">
      <c r="A688" s="39"/>
      <c r="B688" s="40"/>
      <c r="C688" s="41"/>
      <c r="D688" s="218" t="s">
        <v>157</v>
      </c>
      <c r="E688" s="41"/>
      <c r="F688" s="219" t="s">
        <v>1448</v>
      </c>
      <c r="G688" s="41"/>
      <c r="H688" s="41"/>
      <c r="I688" s="220"/>
      <c r="J688" s="41"/>
      <c r="K688" s="41"/>
      <c r="L688" s="45"/>
      <c r="M688" s="221"/>
      <c r="N688" s="222"/>
      <c r="O688" s="85"/>
      <c r="P688" s="85"/>
      <c r="Q688" s="85"/>
      <c r="R688" s="85"/>
      <c r="S688" s="85"/>
      <c r="T688" s="86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157</v>
      </c>
      <c r="AU688" s="18" t="s">
        <v>82</v>
      </c>
    </row>
    <row r="689" s="2" customFormat="1">
      <c r="A689" s="39"/>
      <c r="B689" s="40"/>
      <c r="C689" s="41"/>
      <c r="D689" s="223" t="s">
        <v>159</v>
      </c>
      <c r="E689" s="41"/>
      <c r="F689" s="224" t="s">
        <v>1449</v>
      </c>
      <c r="G689" s="41"/>
      <c r="H689" s="41"/>
      <c r="I689" s="220"/>
      <c r="J689" s="41"/>
      <c r="K689" s="41"/>
      <c r="L689" s="45"/>
      <c r="M689" s="221"/>
      <c r="N689" s="222"/>
      <c r="O689" s="85"/>
      <c r="P689" s="85"/>
      <c r="Q689" s="85"/>
      <c r="R689" s="85"/>
      <c r="S689" s="85"/>
      <c r="T689" s="86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159</v>
      </c>
      <c r="AU689" s="18" t="s">
        <v>82</v>
      </c>
    </row>
    <row r="690" s="2" customFormat="1">
      <c r="A690" s="39"/>
      <c r="B690" s="40"/>
      <c r="C690" s="41"/>
      <c r="D690" s="218" t="s">
        <v>300</v>
      </c>
      <c r="E690" s="41"/>
      <c r="F690" s="247" t="s">
        <v>1450</v>
      </c>
      <c r="G690" s="41"/>
      <c r="H690" s="41"/>
      <c r="I690" s="220"/>
      <c r="J690" s="41"/>
      <c r="K690" s="41"/>
      <c r="L690" s="45"/>
      <c r="M690" s="221"/>
      <c r="N690" s="222"/>
      <c r="O690" s="85"/>
      <c r="P690" s="85"/>
      <c r="Q690" s="85"/>
      <c r="R690" s="85"/>
      <c r="S690" s="85"/>
      <c r="T690" s="86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300</v>
      </c>
      <c r="AU690" s="18" t="s">
        <v>82</v>
      </c>
    </row>
    <row r="691" s="13" customFormat="1">
      <c r="A691" s="13"/>
      <c r="B691" s="225"/>
      <c r="C691" s="226"/>
      <c r="D691" s="218" t="s">
        <v>161</v>
      </c>
      <c r="E691" s="227" t="s">
        <v>19</v>
      </c>
      <c r="F691" s="228" t="s">
        <v>1008</v>
      </c>
      <c r="G691" s="226"/>
      <c r="H691" s="229">
        <v>65</v>
      </c>
      <c r="I691" s="230"/>
      <c r="J691" s="226"/>
      <c r="K691" s="226"/>
      <c r="L691" s="231"/>
      <c r="M691" s="232"/>
      <c r="N691" s="233"/>
      <c r="O691" s="233"/>
      <c r="P691" s="233"/>
      <c r="Q691" s="233"/>
      <c r="R691" s="233"/>
      <c r="S691" s="233"/>
      <c r="T691" s="234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5" t="s">
        <v>161</v>
      </c>
      <c r="AU691" s="235" t="s">
        <v>82</v>
      </c>
      <c r="AV691" s="13" t="s">
        <v>82</v>
      </c>
      <c r="AW691" s="13" t="s">
        <v>33</v>
      </c>
      <c r="AX691" s="13" t="s">
        <v>72</v>
      </c>
      <c r="AY691" s="235" t="s">
        <v>148</v>
      </c>
    </row>
    <row r="692" s="13" customFormat="1">
      <c r="A692" s="13"/>
      <c r="B692" s="225"/>
      <c r="C692" s="226"/>
      <c r="D692" s="218" t="s">
        <v>161</v>
      </c>
      <c r="E692" s="227" t="s">
        <v>19</v>
      </c>
      <c r="F692" s="228" t="s">
        <v>357</v>
      </c>
      <c r="G692" s="226"/>
      <c r="H692" s="229">
        <v>29</v>
      </c>
      <c r="I692" s="230"/>
      <c r="J692" s="226"/>
      <c r="K692" s="226"/>
      <c r="L692" s="231"/>
      <c r="M692" s="232"/>
      <c r="N692" s="233"/>
      <c r="O692" s="233"/>
      <c r="P692" s="233"/>
      <c r="Q692" s="233"/>
      <c r="R692" s="233"/>
      <c r="S692" s="233"/>
      <c r="T692" s="23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5" t="s">
        <v>161</v>
      </c>
      <c r="AU692" s="235" t="s">
        <v>82</v>
      </c>
      <c r="AV692" s="13" t="s">
        <v>82</v>
      </c>
      <c r="AW692" s="13" t="s">
        <v>33</v>
      </c>
      <c r="AX692" s="13" t="s">
        <v>72</v>
      </c>
      <c r="AY692" s="235" t="s">
        <v>148</v>
      </c>
    </row>
    <row r="693" s="14" customFormat="1">
      <c r="A693" s="14"/>
      <c r="B693" s="236"/>
      <c r="C693" s="237"/>
      <c r="D693" s="218" t="s">
        <v>161</v>
      </c>
      <c r="E693" s="238" t="s">
        <v>19</v>
      </c>
      <c r="F693" s="239" t="s">
        <v>254</v>
      </c>
      <c r="G693" s="237"/>
      <c r="H693" s="240">
        <v>94</v>
      </c>
      <c r="I693" s="241"/>
      <c r="J693" s="237"/>
      <c r="K693" s="237"/>
      <c r="L693" s="242"/>
      <c r="M693" s="243"/>
      <c r="N693" s="244"/>
      <c r="O693" s="244"/>
      <c r="P693" s="244"/>
      <c r="Q693" s="244"/>
      <c r="R693" s="244"/>
      <c r="S693" s="244"/>
      <c r="T693" s="24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6" t="s">
        <v>161</v>
      </c>
      <c r="AU693" s="246" t="s">
        <v>82</v>
      </c>
      <c r="AV693" s="14" t="s">
        <v>155</v>
      </c>
      <c r="AW693" s="14" t="s">
        <v>33</v>
      </c>
      <c r="AX693" s="14" t="s">
        <v>80</v>
      </c>
      <c r="AY693" s="246" t="s">
        <v>148</v>
      </c>
    </row>
    <row r="694" s="2" customFormat="1" ht="24.15" customHeight="1">
      <c r="A694" s="39"/>
      <c r="B694" s="40"/>
      <c r="C694" s="205" t="s">
        <v>1451</v>
      </c>
      <c r="D694" s="205" t="s">
        <v>150</v>
      </c>
      <c r="E694" s="206" t="s">
        <v>1452</v>
      </c>
      <c r="F694" s="207" t="s">
        <v>1453</v>
      </c>
      <c r="G694" s="208" t="s">
        <v>220</v>
      </c>
      <c r="H694" s="209">
        <v>50</v>
      </c>
      <c r="I694" s="210"/>
      <c r="J694" s="211">
        <f>ROUND(I694*H694,2)</f>
        <v>0</v>
      </c>
      <c r="K694" s="207" t="s">
        <v>662</v>
      </c>
      <c r="L694" s="45"/>
      <c r="M694" s="212" t="s">
        <v>19</v>
      </c>
      <c r="N694" s="213" t="s">
        <v>43</v>
      </c>
      <c r="O694" s="85"/>
      <c r="P694" s="214">
        <f>O694*H694</f>
        <v>0</v>
      </c>
      <c r="Q694" s="214">
        <v>0.0017099999999999999</v>
      </c>
      <c r="R694" s="214">
        <f>Q694*H694</f>
        <v>0.085499999999999993</v>
      </c>
      <c r="S694" s="214">
        <v>0</v>
      </c>
      <c r="T694" s="215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16" t="s">
        <v>261</v>
      </c>
      <c r="AT694" s="216" t="s">
        <v>150</v>
      </c>
      <c r="AU694" s="216" t="s">
        <v>82</v>
      </c>
      <c r="AY694" s="18" t="s">
        <v>148</v>
      </c>
      <c r="BE694" s="217">
        <f>IF(N694="základní",J694,0)</f>
        <v>0</v>
      </c>
      <c r="BF694" s="217">
        <f>IF(N694="snížená",J694,0)</f>
        <v>0</v>
      </c>
      <c r="BG694" s="217">
        <f>IF(N694="zákl. přenesená",J694,0)</f>
        <v>0</v>
      </c>
      <c r="BH694" s="217">
        <f>IF(N694="sníž. přenesená",J694,0)</f>
        <v>0</v>
      </c>
      <c r="BI694" s="217">
        <f>IF(N694="nulová",J694,0)</f>
        <v>0</v>
      </c>
      <c r="BJ694" s="18" t="s">
        <v>80</v>
      </c>
      <c r="BK694" s="217">
        <f>ROUND(I694*H694,2)</f>
        <v>0</v>
      </c>
      <c r="BL694" s="18" t="s">
        <v>261</v>
      </c>
      <c r="BM694" s="216" t="s">
        <v>1454</v>
      </c>
    </row>
    <row r="695" s="2" customFormat="1">
      <c r="A695" s="39"/>
      <c r="B695" s="40"/>
      <c r="C695" s="41"/>
      <c r="D695" s="218" t="s">
        <v>157</v>
      </c>
      <c r="E695" s="41"/>
      <c r="F695" s="219" t="s">
        <v>1455</v>
      </c>
      <c r="G695" s="41"/>
      <c r="H695" s="41"/>
      <c r="I695" s="220"/>
      <c r="J695" s="41"/>
      <c r="K695" s="41"/>
      <c r="L695" s="45"/>
      <c r="M695" s="221"/>
      <c r="N695" s="222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157</v>
      </c>
      <c r="AU695" s="18" t="s">
        <v>82</v>
      </c>
    </row>
    <row r="696" s="2" customFormat="1">
      <c r="A696" s="39"/>
      <c r="B696" s="40"/>
      <c r="C696" s="41"/>
      <c r="D696" s="223" t="s">
        <v>159</v>
      </c>
      <c r="E696" s="41"/>
      <c r="F696" s="224" t="s">
        <v>1456</v>
      </c>
      <c r="G696" s="41"/>
      <c r="H696" s="41"/>
      <c r="I696" s="220"/>
      <c r="J696" s="41"/>
      <c r="K696" s="41"/>
      <c r="L696" s="45"/>
      <c r="M696" s="221"/>
      <c r="N696" s="222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159</v>
      </c>
      <c r="AU696" s="18" t="s">
        <v>82</v>
      </c>
    </row>
    <row r="697" s="2" customFormat="1">
      <c r="A697" s="39"/>
      <c r="B697" s="40"/>
      <c r="C697" s="41"/>
      <c r="D697" s="218" t="s">
        <v>300</v>
      </c>
      <c r="E697" s="41"/>
      <c r="F697" s="247" t="s">
        <v>1457</v>
      </c>
      <c r="G697" s="41"/>
      <c r="H697" s="41"/>
      <c r="I697" s="220"/>
      <c r="J697" s="41"/>
      <c r="K697" s="41"/>
      <c r="L697" s="45"/>
      <c r="M697" s="221"/>
      <c r="N697" s="222"/>
      <c r="O697" s="85"/>
      <c r="P697" s="85"/>
      <c r="Q697" s="85"/>
      <c r="R697" s="85"/>
      <c r="S697" s="85"/>
      <c r="T697" s="86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300</v>
      </c>
      <c r="AU697" s="18" t="s">
        <v>82</v>
      </c>
    </row>
    <row r="698" s="2" customFormat="1" ht="21.75" customHeight="1">
      <c r="A698" s="39"/>
      <c r="B698" s="40"/>
      <c r="C698" s="205" t="s">
        <v>1458</v>
      </c>
      <c r="D698" s="205" t="s">
        <v>150</v>
      </c>
      <c r="E698" s="206" t="s">
        <v>1459</v>
      </c>
      <c r="F698" s="207" t="s">
        <v>1460</v>
      </c>
      <c r="G698" s="208" t="s">
        <v>220</v>
      </c>
      <c r="H698" s="209">
        <v>26</v>
      </c>
      <c r="I698" s="210"/>
      <c r="J698" s="211">
        <f>ROUND(I698*H698,2)</f>
        <v>0</v>
      </c>
      <c r="K698" s="207" t="s">
        <v>19</v>
      </c>
      <c r="L698" s="45"/>
      <c r="M698" s="212" t="s">
        <v>19</v>
      </c>
      <c r="N698" s="213" t="s">
        <v>43</v>
      </c>
      <c r="O698" s="85"/>
      <c r="P698" s="214">
        <f>O698*H698</f>
        <v>0</v>
      </c>
      <c r="Q698" s="214">
        <v>0.00059000000000000003</v>
      </c>
      <c r="R698" s="214">
        <f>Q698*H698</f>
        <v>0.015340000000000001</v>
      </c>
      <c r="S698" s="214">
        <v>0</v>
      </c>
      <c r="T698" s="215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16" t="s">
        <v>261</v>
      </c>
      <c r="AT698" s="216" t="s">
        <v>150</v>
      </c>
      <c r="AU698" s="216" t="s">
        <v>82</v>
      </c>
      <c r="AY698" s="18" t="s">
        <v>148</v>
      </c>
      <c r="BE698" s="217">
        <f>IF(N698="základní",J698,0)</f>
        <v>0</v>
      </c>
      <c r="BF698" s="217">
        <f>IF(N698="snížená",J698,0)</f>
        <v>0</v>
      </c>
      <c r="BG698" s="217">
        <f>IF(N698="zákl. přenesená",J698,0)</f>
        <v>0</v>
      </c>
      <c r="BH698" s="217">
        <f>IF(N698="sníž. přenesená",J698,0)</f>
        <v>0</v>
      </c>
      <c r="BI698" s="217">
        <f>IF(N698="nulová",J698,0)</f>
        <v>0</v>
      </c>
      <c r="BJ698" s="18" t="s">
        <v>80</v>
      </c>
      <c r="BK698" s="217">
        <f>ROUND(I698*H698,2)</f>
        <v>0</v>
      </c>
      <c r="BL698" s="18" t="s">
        <v>261</v>
      </c>
      <c r="BM698" s="216" t="s">
        <v>1461</v>
      </c>
    </row>
    <row r="699" s="2" customFormat="1">
      <c r="A699" s="39"/>
      <c r="B699" s="40"/>
      <c r="C699" s="41"/>
      <c r="D699" s="218" t="s">
        <v>157</v>
      </c>
      <c r="E699" s="41"/>
      <c r="F699" s="219" t="s">
        <v>1462</v>
      </c>
      <c r="G699" s="41"/>
      <c r="H699" s="41"/>
      <c r="I699" s="220"/>
      <c r="J699" s="41"/>
      <c r="K699" s="41"/>
      <c r="L699" s="45"/>
      <c r="M699" s="221"/>
      <c r="N699" s="222"/>
      <c r="O699" s="85"/>
      <c r="P699" s="85"/>
      <c r="Q699" s="85"/>
      <c r="R699" s="85"/>
      <c r="S699" s="85"/>
      <c r="T699" s="86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157</v>
      </c>
      <c r="AU699" s="18" t="s">
        <v>82</v>
      </c>
    </row>
    <row r="700" s="2" customFormat="1">
      <c r="A700" s="39"/>
      <c r="B700" s="40"/>
      <c r="C700" s="41"/>
      <c r="D700" s="218" t="s">
        <v>300</v>
      </c>
      <c r="E700" s="41"/>
      <c r="F700" s="247" t="s">
        <v>1463</v>
      </c>
      <c r="G700" s="41"/>
      <c r="H700" s="41"/>
      <c r="I700" s="220"/>
      <c r="J700" s="41"/>
      <c r="K700" s="41"/>
      <c r="L700" s="45"/>
      <c r="M700" s="221"/>
      <c r="N700" s="222"/>
      <c r="O700" s="85"/>
      <c r="P700" s="85"/>
      <c r="Q700" s="85"/>
      <c r="R700" s="85"/>
      <c r="S700" s="85"/>
      <c r="T700" s="86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300</v>
      </c>
      <c r="AU700" s="18" t="s">
        <v>82</v>
      </c>
    </row>
    <row r="701" s="2" customFormat="1" ht="16.5" customHeight="1">
      <c r="A701" s="39"/>
      <c r="B701" s="40"/>
      <c r="C701" s="205" t="s">
        <v>1464</v>
      </c>
      <c r="D701" s="205" t="s">
        <v>150</v>
      </c>
      <c r="E701" s="206" t="s">
        <v>1465</v>
      </c>
      <c r="F701" s="207" t="s">
        <v>1466</v>
      </c>
      <c r="G701" s="208" t="s">
        <v>220</v>
      </c>
      <c r="H701" s="209">
        <v>83.5</v>
      </c>
      <c r="I701" s="210"/>
      <c r="J701" s="211">
        <f>ROUND(I701*H701,2)</f>
        <v>0</v>
      </c>
      <c r="K701" s="207" t="s">
        <v>662</v>
      </c>
      <c r="L701" s="45"/>
      <c r="M701" s="212" t="s">
        <v>19</v>
      </c>
      <c r="N701" s="213" t="s">
        <v>43</v>
      </c>
      <c r="O701" s="85"/>
      <c r="P701" s="214">
        <f>O701*H701</f>
        <v>0</v>
      </c>
      <c r="Q701" s="214">
        <v>0.0011900000000000001</v>
      </c>
      <c r="R701" s="214">
        <f>Q701*H701</f>
        <v>0.099365000000000009</v>
      </c>
      <c r="S701" s="214">
        <v>0</v>
      </c>
      <c r="T701" s="215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16" t="s">
        <v>261</v>
      </c>
      <c r="AT701" s="216" t="s">
        <v>150</v>
      </c>
      <c r="AU701" s="216" t="s">
        <v>82</v>
      </c>
      <c r="AY701" s="18" t="s">
        <v>148</v>
      </c>
      <c r="BE701" s="217">
        <f>IF(N701="základní",J701,0)</f>
        <v>0</v>
      </c>
      <c r="BF701" s="217">
        <f>IF(N701="snížená",J701,0)</f>
        <v>0</v>
      </c>
      <c r="BG701" s="217">
        <f>IF(N701="zákl. přenesená",J701,0)</f>
        <v>0</v>
      </c>
      <c r="BH701" s="217">
        <f>IF(N701="sníž. přenesená",J701,0)</f>
        <v>0</v>
      </c>
      <c r="BI701" s="217">
        <f>IF(N701="nulová",J701,0)</f>
        <v>0</v>
      </c>
      <c r="BJ701" s="18" t="s">
        <v>80</v>
      </c>
      <c r="BK701" s="217">
        <f>ROUND(I701*H701,2)</f>
        <v>0</v>
      </c>
      <c r="BL701" s="18" t="s">
        <v>261</v>
      </c>
      <c r="BM701" s="216" t="s">
        <v>1467</v>
      </c>
    </row>
    <row r="702" s="2" customFormat="1">
      <c r="A702" s="39"/>
      <c r="B702" s="40"/>
      <c r="C702" s="41"/>
      <c r="D702" s="218" t="s">
        <v>157</v>
      </c>
      <c r="E702" s="41"/>
      <c r="F702" s="219" t="s">
        <v>1468</v>
      </c>
      <c r="G702" s="41"/>
      <c r="H702" s="41"/>
      <c r="I702" s="220"/>
      <c r="J702" s="41"/>
      <c r="K702" s="41"/>
      <c r="L702" s="45"/>
      <c r="M702" s="221"/>
      <c r="N702" s="222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157</v>
      </c>
      <c r="AU702" s="18" t="s">
        <v>82</v>
      </c>
    </row>
    <row r="703" s="2" customFormat="1">
      <c r="A703" s="39"/>
      <c r="B703" s="40"/>
      <c r="C703" s="41"/>
      <c r="D703" s="223" t="s">
        <v>159</v>
      </c>
      <c r="E703" s="41"/>
      <c r="F703" s="224" t="s">
        <v>1469</v>
      </c>
      <c r="G703" s="41"/>
      <c r="H703" s="41"/>
      <c r="I703" s="220"/>
      <c r="J703" s="41"/>
      <c r="K703" s="41"/>
      <c r="L703" s="45"/>
      <c r="M703" s="221"/>
      <c r="N703" s="222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159</v>
      </c>
      <c r="AU703" s="18" t="s">
        <v>82</v>
      </c>
    </row>
    <row r="704" s="2" customFormat="1">
      <c r="A704" s="39"/>
      <c r="B704" s="40"/>
      <c r="C704" s="41"/>
      <c r="D704" s="218" t="s">
        <v>300</v>
      </c>
      <c r="E704" s="41"/>
      <c r="F704" s="247" t="s">
        <v>1470</v>
      </c>
      <c r="G704" s="41"/>
      <c r="H704" s="41"/>
      <c r="I704" s="220"/>
      <c r="J704" s="41"/>
      <c r="K704" s="41"/>
      <c r="L704" s="45"/>
      <c r="M704" s="221"/>
      <c r="N704" s="222"/>
      <c r="O704" s="85"/>
      <c r="P704" s="85"/>
      <c r="Q704" s="85"/>
      <c r="R704" s="85"/>
      <c r="S704" s="85"/>
      <c r="T704" s="86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300</v>
      </c>
      <c r="AU704" s="18" t="s">
        <v>82</v>
      </c>
    </row>
    <row r="705" s="2" customFormat="1" ht="24.15" customHeight="1">
      <c r="A705" s="39"/>
      <c r="B705" s="40"/>
      <c r="C705" s="205" t="s">
        <v>1471</v>
      </c>
      <c r="D705" s="205" t="s">
        <v>150</v>
      </c>
      <c r="E705" s="206" t="s">
        <v>1472</v>
      </c>
      <c r="F705" s="207" t="s">
        <v>1473</v>
      </c>
      <c r="G705" s="208" t="s">
        <v>220</v>
      </c>
      <c r="H705" s="209">
        <v>86.790000000000006</v>
      </c>
      <c r="I705" s="210"/>
      <c r="J705" s="211">
        <f>ROUND(I705*H705,2)</f>
        <v>0</v>
      </c>
      <c r="K705" s="207" t="s">
        <v>662</v>
      </c>
      <c r="L705" s="45"/>
      <c r="M705" s="212" t="s">
        <v>19</v>
      </c>
      <c r="N705" s="213" t="s">
        <v>43</v>
      </c>
      <c r="O705" s="85"/>
      <c r="P705" s="214">
        <f>O705*H705</f>
        <v>0</v>
      </c>
      <c r="Q705" s="214">
        <v>0.0015200000000000001</v>
      </c>
      <c r="R705" s="214">
        <f>Q705*H705</f>
        <v>0.13192080000000001</v>
      </c>
      <c r="S705" s="214">
        <v>0</v>
      </c>
      <c r="T705" s="215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16" t="s">
        <v>261</v>
      </c>
      <c r="AT705" s="216" t="s">
        <v>150</v>
      </c>
      <c r="AU705" s="216" t="s">
        <v>82</v>
      </c>
      <c r="AY705" s="18" t="s">
        <v>148</v>
      </c>
      <c r="BE705" s="217">
        <f>IF(N705="základní",J705,0)</f>
        <v>0</v>
      </c>
      <c r="BF705" s="217">
        <f>IF(N705="snížená",J705,0)</f>
        <v>0</v>
      </c>
      <c r="BG705" s="217">
        <f>IF(N705="zákl. přenesená",J705,0)</f>
        <v>0</v>
      </c>
      <c r="BH705" s="217">
        <f>IF(N705="sníž. přenesená",J705,0)</f>
        <v>0</v>
      </c>
      <c r="BI705" s="217">
        <f>IF(N705="nulová",J705,0)</f>
        <v>0</v>
      </c>
      <c r="BJ705" s="18" t="s">
        <v>80</v>
      </c>
      <c r="BK705" s="217">
        <f>ROUND(I705*H705,2)</f>
        <v>0</v>
      </c>
      <c r="BL705" s="18" t="s">
        <v>261</v>
      </c>
      <c r="BM705" s="216" t="s">
        <v>1474</v>
      </c>
    </row>
    <row r="706" s="2" customFormat="1">
      <c r="A706" s="39"/>
      <c r="B706" s="40"/>
      <c r="C706" s="41"/>
      <c r="D706" s="218" t="s">
        <v>157</v>
      </c>
      <c r="E706" s="41"/>
      <c r="F706" s="219" t="s">
        <v>1475</v>
      </c>
      <c r="G706" s="41"/>
      <c r="H706" s="41"/>
      <c r="I706" s="220"/>
      <c r="J706" s="41"/>
      <c r="K706" s="41"/>
      <c r="L706" s="45"/>
      <c r="M706" s="221"/>
      <c r="N706" s="222"/>
      <c r="O706" s="85"/>
      <c r="P706" s="85"/>
      <c r="Q706" s="85"/>
      <c r="R706" s="85"/>
      <c r="S706" s="85"/>
      <c r="T706" s="86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157</v>
      </c>
      <c r="AU706" s="18" t="s">
        <v>82</v>
      </c>
    </row>
    <row r="707" s="2" customFormat="1">
      <c r="A707" s="39"/>
      <c r="B707" s="40"/>
      <c r="C707" s="41"/>
      <c r="D707" s="223" t="s">
        <v>159</v>
      </c>
      <c r="E707" s="41"/>
      <c r="F707" s="224" t="s">
        <v>1476</v>
      </c>
      <c r="G707" s="41"/>
      <c r="H707" s="41"/>
      <c r="I707" s="220"/>
      <c r="J707" s="41"/>
      <c r="K707" s="41"/>
      <c r="L707" s="45"/>
      <c r="M707" s="221"/>
      <c r="N707" s="222"/>
      <c r="O707" s="85"/>
      <c r="P707" s="85"/>
      <c r="Q707" s="85"/>
      <c r="R707" s="85"/>
      <c r="S707" s="85"/>
      <c r="T707" s="86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159</v>
      </c>
      <c r="AU707" s="18" t="s">
        <v>82</v>
      </c>
    </row>
    <row r="708" s="2" customFormat="1">
      <c r="A708" s="39"/>
      <c r="B708" s="40"/>
      <c r="C708" s="41"/>
      <c r="D708" s="218" t="s">
        <v>300</v>
      </c>
      <c r="E708" s="41"/>
      <c r="F708" s="247" t="s">
        <v>1477</v>
      </c>
      <c r="G708" s="41"/>
      <c r="H708" s="41"/>
      <c r="I708" s="220"/>
      <c r="J708" s="41"/>
      <c r="K708" s="41"/>
      <c r="L708" s="45"/>
      <c r="M708" s="221"/>
      <c r="N708" s="222"/>
      <c r="O708" s="85"/>
      <c r="P708" s="85"/>
      <c r="Q708" s="85"/>
      <c r="R708" s="85"/>
      <c r="S708" s="85"/>
      <c r="T708" s="86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300</v>
      </c>
      <c r="AU708" s="18" t="s">
        <v>82</v>
      </c>
    </row>
    <row r="709" s="2" customFormat="1" ht="24.15" customHeight="1">
      <c r="A709" s="39"/>
      <c r="B709" s="40"/>
      <c r="C709" s="205" t="s">
        <v>1478</v>
      </c>
      <c r="D709" s="205" t="s">
        <v>150</v>
      </c>
      <c r="E709" s="206" t="s">
        <v>1479</v>
      </c>
      <c r="F709" s="207" t="s">
        <v>1480</v>
      </c>
      <c r="G709" s="208" t="s">
        <v>167</v>
      </c>
      <c r="H709" s="209">
        <v>2.9020000000000001</v>
      </c>
      <c r="I709" s="210"/>
      <c r="J709" s="211">
        <f>ROUND(I709*H709,2)</f>
        <v>0</v>
      </c>
      <c r="K709" s="207" t="s">
        <v>662</v>
      </c>
      <c r="L709" s="45"/>
      <c r="M709" s="212" t="s">
        <v>19</v>
      </c>
      <c r="N709" s="213" t="s">
        <v>43</v>
      </c>
      <c r="O709" s="85"/>
      <c r="P709" s="214">
        <f>O709*H709</f>
        <v>0</v>
      </c>
      <c r="Q709" s="214">
        <v>0</v>
      </c>
      <c r="R709" s="214">
        <f>Q709*H709</f>
        <v>0</v>
      </c>
      <c r="S709" s="214">
        <v>0</v>
      </c>
      <c r="T709" s="215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16" t="s">
        <v>261</v>
      </c>
      <c r="AT709" s="216" t="s">
        <v>150</v>
      </c>
      <c r="AU709" s="216" t="s">
        <v>82</v>
      </c>
      <c r="AY709" s="18" t="s">
        <v>148</v>
      </c>
      <c r="BE709" s="217">
        <f>IF(N709="základní",J709,0)</f>
        <v>0</v>
      </c>
      <c r="BF709" s="217">
        <f>IF(N709="snížená",J709,0)</f>
        <v>0</v>
      </c>
      <c r="BG709" s="217">
        <f>IF(N709="zákl. přenesená",J709,0)</f>
        <v>0</v>
      </c>
      <c r="BH709" s="217">
        <f>IF(N709="sníž. přenesená",J709,0)</f>
        <v>0</v>
      </c>
      <c r="BI709" s="217">
        <f>IF(N709="nulová",J709,0)</f>
        <v>0</v>
      </c>
      <c r="BJ709" s="18" t="s">
        <v>80</v>
      </c>
      <c r="BK709" s="217">
        <f>ROUND(I709*H709,2)</f>
        <v>0</v>
      </c>
      <c r="BL709" s="18" t="s">
        <v>261</v>
      </c>
      <c r="BM709" s="216" t="s">
        <v>1481</v>
      </c>
    </row>
    <row r="710" s="2" customFormat="1">
      <c r="A710" s="39"/>
      <c r="B710" s="40"/>
      <c r="C710" s="41"/>
      <c r="D710" s="218" t="s">
        <v>157</v>
      </c>
      <c r="E710" s="41"/>
      <c r="F710" s="219" t="s">
        <v>1482</v>
      </c>
      <c r="G710" s="41"/>
      <c r="H710" s="41"/>
      <c r="I710" s="220"/>
      <c r="J710" s="41"/>
      <c r="K710" s="41"/>
      <c r="L710" s="45"/>
      <c r="M710" s="221"/>
      <c r="N710" s="222"/>
      <c r="O710" s="85"/>
      <c r="P710" s="85"/>
      <c r="Q710" s="85"/>
      <c r="R710" s="85"/>
      <c r="S710" s="85"/>
      <c r="T710" s="86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157</v>
      </c>
      <c r="AU710" s="18" t="s">
        <v>82</v>
      </c>
    </row>
    <row r="711" s="2" customFormat="1">
      <c r="A711" s="39"/>
      <c r="B711" s="40"/>
      <c r="C711" s="41"/>
      <c r="D711" s="223" t="s">
        <v>159</v>
      </c>
      <c r="E711" s="41"/>
      <c r="F711" s="224" t="s">
        <v>1483</v>
      </c>
      <c r="G711" s="41"/>
      <c r="H711" s="41"/>
      <c r="I711" s="220"/>
      <c r="J711" s="41"/>
      <c r="K711" s="41"/>
      <c r="L711" s="45"/>
      <c r="M711" s="221"/>
      <c r="N711" s="222"/>
      <c r="O711" s="85"/>
      <c r="P711" s="85"/>
      <c r="Q711" s="85"/>
      <c r="R711" s="85"/>
      <c r="S711" s="85"/>
      <c r="T711" s="86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159</v>
      </c>
      <c r="AU711" s="18" t="s">
        <v>82</v>
      </c>
    </row>
    <row r="712" s="12" customFormat="1" ht="22.8" customHeight="1">
      <c r="A712" s="12"/>
      <c r="B712" s="189"/>
      <c r="C712" s="190"/>
      <c r="D712" s="191" t="s">
        <v>71</v>
      </c>
      <c r="E712" s="203" t="s">
        <v>1484</v>
      </c>
      <c r="F712" s="203" t="s">
        <v>1485</v>
      </c>
      <c r="G712" s="190"/>
      <c r="H712" s="190"/>
      <c r="I712" s="193"/>
      <c r="J712" s="204">
        <f>BK712</f>
        <v>0</v>
      </c>
      <c r="K712" s="190"/>
      <c r="L712" s="195"/>
      <c r="M712" s="196"/>
      <c r="N712" s="197"/>
      <c r="O712" s="197"/>
      <c r="P712" s="198">
        <f>SUM(P713:P736)</f>
        <v>0</v>
      </c>
      <c r="Q712" s="197"/>
      <c r="R712" s="198">
        <f>SUM(R713:R736)</f>
        <v>0.0080313199999999998</v>
      </c>
      <c r="S712" s="197"/>
      <c r="T712" s="199">
        <f>SUM(T713:T736)</f>
        <v>0</v>
      </c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R712" s="200" t="s">
        <v>82</v>
      </c>
      <c r="AT712" s="201" t="s">
        <v>71</v>
      </c>
      <c r="AU712" s="201" t="s">
        <v>80</v>
      </c>
      <c r="AY712" s="200" t="s">
        <v>148</v>
      </c>
      <c r="BK712" s="202">
        <f>SUM(BK713:BK736)</f>
        <v>0</v>
      </c>
    </row>
    <row r="713" s="2" customFormat="1" ht="24.15" customHeight="1">
      <c r="A713" s="39"/>
      <c r="B713" s="40"/>
      <c r="C713" s="205" t="s">
        <v>1486</v>
      </c>
      <c r="D713" s="205" t="s">
        <v>150</v>
      </c>
      <c r="E713" s="206" t="s">
        <v>1487</v>
      </c>
      <c r="F713" s="207" t="s">
        <v>1488</v>
      </c>
      <c r="G713" s="208" t="s">
        <v>174</v>
      </c>
      <c r="H713" s="209">
        <v>29.082000000000001</v>
      </c>
      <c r="I713" s="210"/>
      <c r="J713" s="211">
        <f>ROUND(I713*H713,2)</f>
        <v>0</v>
      </c>
      <c r="K713" s="207" t="s">
        <v>662</v>
      </c>
      <c r="L713" s="45"/>
      <c r="M713" s="212" t="s">
        <v>19</v>
      </c>
      <c r="N713" s="213" t="s">
        <v>43</v>
      </c>
      <c r="O713" s="85"/>
      <c r="P713" s="214">
        <f>O713*H713</f>
        <v>0</v>
      </c>
      <c r="Q713" s="214">
        <v>0.00025999999999999998</v>
      </c>
      <c r="R713" s="214">
        <f>Q713*H713</f>
        <v>0.0075613199999999998</v>
      </c>
      <c r="S713" s="214">
        <v>0</v>
      </c>
      <c r="T713" s="215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16" t="s">
        <v>261</v>
      </c>
      <c r="AT713" s="216" t="s">
        <v>150</v>
      </c>
      <c r="AU713" s="216" t="s">
        <v>82</v>
      </c>
      <c r="AY713" s="18" t="s">
        <v>148</v>
      </c>
      <c r="BE713" s="217">
        <f>IF(N713="základní",J713,0)</f>
        <v>0</v>
      </c>
      <c r="BF713" s="217">
        <f>IF(N713="snížená",J713,0)</f>
        <v>0</v>
      </c>
      <c r="BG713" s="217">
        <f>IF(N713="zákl. přenesená",J713,0)</f>
        <v>0</v>
      </c>
      <c r="BH713" s="217">
        <f>IF(N713="sníž. přenesená",J713,0)</f>
        <v>0</v>
      </c>
      <c r="BI713" s="217">
        <f>IF(N713="nulová",J713,0)</f>
        <v>0</v>
      </c>
      <c r="BJ713" s="18" t="s">
        <v>80</v>
      </c>
      <c r="BK713" s="217">
        <f>ROUND(I713*H713,2)</f>
        <v>0</v>
      </c>
      <c r="BL713" s="18" t="s">
        <v>261</v>
      </c>
      <c r="BM713" s="216" t="s">
        <v>1489</v>
      </c>
    </row>
    <row r="714" s="2" customFormat="1">
      <c r="A714" s="39"/>
      <c r="B714" s="40"/>
      <c r="C714" s="41"/>
      <c r="D714" s="218" t="s">
        <v>157</v>
      </c>
      <c r="E714" s="41"/>
      <c r="F714" s="219" t="s">
        <v>1490</v>
      </c>
      <c r="G714" s="41"/>
      <c r="H714" s="41"/>
      <c r="I714" s="220"/>
      <c r="J714" s="41"/>
      <c r="K714" s="41"/>
      <c r="L714" s="45"/>
      <c r="M714" s="221"/>
      <c r="N714" s="222"/>
      <c r="O714" s="85"/>
      <c r="P714" s="85"/>
      <c r="Q714" s="85"/>
      <c r="R714" s="85"/>
      <c r="S714" s="85"/>
      <c r="T714" s="86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157</v>
      </c>
      <c r="AU714" s="18" t="s">
        <v>82</v>
      </c>
    </row>
    <row r="715" s="2" customFormat="1">
      <c r="A715" s="39"/>
      <c r="B715" s="40"/>
      <c r="C715" s="41"/>
      <c r="D715" s="223" t="s">
        <v>159</v>
      </c>
      <c r="E715" s="41"/>
      <c r="F715" s="224" t="s">
        <v>1491</v>
      </c>
      <c r="G715" s="41"/>
      <c r="H715" s="41"/>
      <c r="I715" s="220"/>
      <c r="J715" s="41"/>
      <c r="K715" s="41"/>
      <c r="L715" s="45"/>
      <c r="M715" s="221"/>
      <c r="N715" s="222"/>
      <c r="O715" s="85"/>
      <c r="P715" s="85"/>
      <c r="Q715" s="85"/>
      <c r="R715" s="85"/>
      <c r="S715" s="85"/>
      <c r="T715" s="86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159</v>
      </c>
      <c r="AU715" s="18" t="s">
        <v>82</v>
      </c>
    </row>
    <row r="716" s="13" customFormat="1">
      <c r="A716" s="13"/>
      <c r="B716" s="225"/>
      <c r="C716" s="226"/>
      <c r="D716" s="218" t="s">
        <v>161</v>
      </c>
      <c r="E716" s="227" t="s">
        <v>19</v>
      </c>
      <c r="F716" s="228" t="s">
        <v>1492</v>
      </c>
      <c r="G716" s="226"/>
      <c r="H716" s="229">
        <v>18.463000000000001</v>
      </c>
      <c r="I716" s="230"/>
      <c r="J716" s="226"/>
      <c r="K716" s="226"/>
      <c r="L716" s="231"/>
      <c r="M716" s="232"/>
      <c r="N716" s="233"/>
      <c r="O716" s="233"/>
      <c r="P716" s="233"/>
      <c r="Q716" s="233"/>
      <c r="R716" s="233"/>
      <c r="S716" s="233"/>
      <c r="T716" s="234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5" t="s">
        <v>161</v>
      </c>
      <c r="AU716" s="235" t="s">
        <v>82</v>
      </c>
      <c r="AV716" s="13" t="s">
        <v>82</v>
      </c>
      <c r="AW716" s="13" t="s">
        <v>33</v>
      </c>
      <c r="AX716" s="13" t="s">
        <v>72</v>
      </c>
      <c r="AY716" s="235" t="s">
        <v>148</v>
      </c>
    </row>
    <row r="717" s="13" customFormat="1">
      <c r="A717" s="13"/>
      <c r="B717" s="225"/>
      <c r="C717" s="226"/>
      <c r="D717" s="218" t="s">
        <v>161</v>
      </c>
      <c r="E717" s="227" t="s">
        <v>19</v>
      </c>
      <c r="F717" s="228" t="s">
        <v>1493</v>
      </c>
      <c r="G717" s="226"/>
      <c r="H717" s="229">
        <v>2.8679999999999999</v>
      </c>
      <c r="I717" s="230"/>
      <c r="J717" s="226"/>
      <c r="K717" s="226"/>
      <c r="L717" s="231"/>
      <c r="M717" s="232"/>
      <c r="N717" s="233"/>
      <c r="O717" s="233"/>
      <c r="P717" s="233"/>
      <c r="Q717" s="233"/>
      <c r="R717" s="233"/>
      <c r="S717" s="233"/>
      <c r="T717" s="234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5" t="s">
        <v>161</v>
      </c>
      <c r="AU717" s="235" t="s">
        <v>82</v>
      </c>
      <c r="AV717" s="13" t="s">
        <v>82</v>
      </c>
      <c r="AW717" s="13" t="s">
        <v>33</v>
      </c>
      <c r="AX717" s="13" t="s">
        <v>72</v>
      </c>
      <c r="AY717" s="235" t="s">
        <v>148</v>
      </c>
    </row>
    <row r="718" s="13" customFormat="1">
      <c r="A718" s="13"/>
      <c r="B718" s="225"/>
      <c r="C718" s="226"/>
      <c r="D718" s="218" t="s">
        <v>161</v>
      </c>
      <c r="E718" s="227" t="s">
        <v>19</v>
      </c>
      <c r="F718" s="228" t="s">
        <v>1494</v>
      </c>
      <c r="G718" s="226"/>
      <c r="H718" s="229">
        <v>4.883</v>
      </c>
      <c r="I718" s="230"/>
      <c r="J718" s="226"/>
      <c r="K718" s="226"/>
      <c r="L718" s="231"/>
      <c r="M718" s="232"/>
      <c r="N718" s="233"/>
      <c r="O718" s="233"/>
      <c r="P718" s="233"/>
      <c r="Q718" s="233"/>
      <c r="R718" s="233"/>
      <c r="S718" s="233"/>
      <c r="T718" s="234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5" t="s">
        <v>161</v>
      </c>
      <c r="AU718" s="235" t="s">
        <v>82</v>
      </c>
      <c r="AV718" s="13" t="s">
        <v>82</v>
      </c>
      <c r="AW718" s="13" t="s">
        <v>33</v>
      </c>
      <c r="AX718" s="13" t="s">
        <v>72</v>
      </c>
      <c r="AY718" s="235" t="s">
        <v>148</v>
      </c>
    </row>
    <row r="719" s="13" customFormat="1">
      <c r="A719" s="13"/>
      <c r="B719" s="225"/>
      <c r="C719" s="226"/>
      <c r="D719" s="218" t="s">
        <v>161</v>
      </c>
      <c r="E719" s="227" t="s">
        <v>19</v>
      </c>
      <c r="F719" s="228" t="s">
        <v>1495</v>
      </c>
      <c r="G719" s="226"/>
      <c r="H719" s="229">
        <v>2.8679999999999999</v>
      </c>
      <c r="I719" s="230"/>
      <c r="J719" s="226"/>
      <c r="K719" s="226"/>
      <c r="L719" s="231"/>
      <c r="M719" s="232"/>
      <c r="N719" s="233"/>
      <c r="O719" s="233"/>
      <c r="P719" s="233"/>
      <c r="Q719" s="233"/>
      <c r="R719" s="233"/>
      <c r="S719" s="233"/>
      <c r="T719" s="23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5" t="s">
        <v>161</v>
      </c>
      <c r="AU719" s="235" t="s">
        <v>82</v>
      </c>
      <c r="AV719" s="13" t="s">
        <v>82</v>
      </c>
      <c r="AW719" s="13" t="s">
        <v>33</v>
      </c>
      <c r="AX719" s="13" t="s">
        <v>72</v>
      </c>
      <c r="AY719" s="235" t="s">
        <v>148</v>
      </c>
    </row>
    <row r="720" s="14" customFormat="1">
      <c r="A720" s="14"/>
      <c r="B720" s="236"/>
      <c r="C720" s="237"/>
      <c r="D720" s="218" t="s">
        <v>161</v>
      </c>
      <c r="E720" s="238" t="s">
        <v>19</v>
      </c>
      <c r="F720" s="239" t="s">
        <v>254</v>
      </c>
      <c r="G720" s="237"/>
      <c r="H720" s="240">
        <v>29.081999999999997</v>
      </c>
      <c r="I720" s="241"/>
      <c r="J720" s="237"/>
      <c r="K720" s="237"/>
      <c r="L720" s="242"/>
      <c r="M720" s="243"/>
      <c r="N720" s="244"/>
      <c r="O720" s="244"/>
      <c r="P720" s="244"/>
      <c r="Q720" s="244"/>
      <c r="R720" s="244"/>
      <c r="S720" s="244"/>
      <c r="T720" s="245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6" t="s">
        <v>161</v>
      </c>
      <c r="AU720" s="246" t="s">
        <v>82</v>
      </c>
      <c r="AV720" s="14" t="s">
        <v>155</v>
      </c>
      <c r="AW720" s="14" t="s">
        <v>33</v>
      </c>
      <c r="AX720" s="14" t="s">
        <v>80</v>
      </c>
      <c r="AY720" s="246" t="s">
        <v>148</v>
      </c>
    </row>
    <row r="721" s="2" customFormat="1" ht="16.5" customHeight="1">
      <c r="A721" s="39"/>
      <c r="B721" s="40"/>
      <c r="C721" s="262" t="s">
        <v>1496</v>
      </c>
      <c r="D721" s="262" t="s">
        <v>700</v>
      </c>
      <c r="E721" s="263" t="s">
        <v>1497</v>
      </c>
      <c r="F721" s="264" t="s">
        <v>19</v>
      </c>
      <c r="G721" s="265" t="s">
        <v>377</v>
      </c>
      <c r="H721" s="266">
        <v>23</v>
      </c>
      <c r="I721" s="267"/>
      <c r="J721" s="268">
        <f>ROUND(I721*H721,2)</f>
        <v>0</v>
      </c>
      <c r="K721" s="264" t="s">
        <v>19</v>
      </c>
      <c r="L721" s="269"/>
      <c r="M721" s="270" t="s">
        <v>19</v>
      </c>
      <c r="N721" s="271" t="s">
        <v>43</v>
      </c>
      <c r="O721" s="85"/>
      <c r="P721" s="214">
        <f>O721*H721</f>
        <v>0</v>
      </c>
      <c r="Q721" s="214">
        <v>0</v>
      </c>
      <c r="R721" s="214">
        <f>Q721*H721</f>
        <v>0</v>
      </c>
      <c r="S721" s="214">
        <v>0</v>
      </c>
      <c r="T721" s="215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16" t="s">
        <v>383</v>
      </c>
      <c r="AT721" s="216" t="s">
        <v>700</v>
      </c>
      <c r="AU721" s="216" t="s">
        <v>82</v>
      </c>
      <c r="AY721" s="18" t="s">
        <v>148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8" t="s">
        <v>80</v>
      </c>
      <c r="BK721" s="217">
        <f>ROUND(I721*H721,2)</f>
        <v>0</v>
      </c>
      <c r="BL721" s="18" t="s">
        <v>261</v>
      </c>
      <c r="BM721" s="216" t="s">
        <v>1498</v>
      </c>
    </row>
    <row r="722" s="2" customFormat="1">
      <c r="A722" s="39"/>
      <c r="B722" s="40"/>
      <c r="C722" s="41"/>
      <c r="D722" s="218" t="s">
        <v>157</v>
      </c>
      <c r="E722" s="41"/>
      <c r="F722" s="219" t="s">
        <v>1499</v>
      </c>
      <c r="G722" s="41"/>
      <c r="H722" s="41"/>
      <c r="I722" s="220"/>
      <c r="J722" s="41"/>
      <c r="K722" s="41"/>
      <c r="L722" s="45"/>
      <c r="M722" s="221"/>
      <c r="N722" s="222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157</v>
      </c>
      <c r="AU722" s="18" t="s">
        <v>82</v>
      </c>
    </row>
    <row r="723" s="2" customFormat="1" ht="16.5" customHeight="1">
      <c r="A723" s="39"/>
      <c r="B723" s="40"/>
      <c r="C723" s="262" t="s">
        <v>1500</v>
      </c>
      <c r="D723" s="262" t="s">
        <v>700</v>
      </c>
      <c r="E723" s="263" t="s">
        <v>1501</v>
      </c>
      <c r="F723" s="264" t="s">
        <v>19</v>
      </c>
      <c r="G723" s="265" t="s">
        <v>377</v>
      </c>
      <c r="H723" s="266">
        <v>1</v>
      </c>
      <c r="I723" s="267"/>
      <c r="J723" s="268">
        <f>ROUND(I723*H723,2)</f>
        <v>0</v>
      </c>
      <c r="K723" s="264" t="s">
        <v>19</v>
      </c>
      <c r="L723" s="269"/>
      <c r="M723" s="270" t="s">
        <v>19</v>
      </c>
      <c r="N723" s="271" t="s">
        <v>43</v>
      </c>
      <c r="O723" s="85"/>
      <c r="P723" s="214">
        <f>O723*H723</f>
        <v>0</v>
      </c>
      <c r="Q723" s="214">
        <v>0</v>
      </c>
      <c r="R723" s="214">
        <f>Q723*H723</f>
        <v>0</v>
      </c>
      <c r="S723" s="214">
        <v>0</v>
      </c>
      <c r="T723" s="215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16" t="s">
        <v>383</v>
      </c>
      <c r="AT723" s="216" t="s">
        <v>700</v>
      </c>
      <c r="AU723" s="216" t="s">
        <v>82</v>
      </c>
      <c r="AY723" s="18" t="s">
        <v>148</v>
      </c>
      <c r="BE723" s="217">
        <f>IF(N723="základní",J723,0)</f>
        <v>0</v>
      </c>
      <c r="BF723" s="217">
        <f>IF(N723="snížená",J723,0)</f>
        <v>0</v>
      </c>
      <c r="BG723" s="217">
        <f>IF(N723="zákl. přenesená",J723,0)</f>
        <v>0</v>
      </c>
      <c r="BH723" s="217">
        <f>IF(N723="sníž. přenesená",J723,0)</f>
        <v>0</v>
      </c>
      <c r="BI723" s="217">
        <f>IF(N723="nulová",J723,0)</f>
        <v>0</v>
      </c>
      <c r="BJ723" s="18" t="s">
        <v>80</v>
      </c>
      <c r="BK723" s="217">
        <f>ROUND(I723*H723,2)</f>
        <v>0</v>
      </c>
      <c r="BL723" s="18" t="s">
        <v>261</v>
      </c>
      <c r="BM723" s="216" t="s">
        <v>1502</v>
      </c>
    </row>
    <row r="724" s="2" customFormat="1">
      <c r="A724" s="39"/>
      <c r="B724" s="40"/>
      <c r="C724" s="41"/>
      <c r="D724" s="218" t="s">
        <v>157</v>
      </c>
      <c r="E724" s="41"/>
      <c r="F724" s="219" t="s">
        <v>1503</v>
      </c>
      <c r="G724" s="41"/>
      <c r="H724" s="41"/>
      <c r="I724" s="220"/>
      <c r="J724" s="41"/>
      <c r="K724" s="41"/>
      <c r="L724" s="45"/>
      <c r="M724" s="221"/>
      <c r="N724" s="222"/>
      <c r="O724" s="85"/>
      <c r="P724" s="85"/>
      <c r="Q724" s="85"/>
      <c r="R724" s="85"/>
      <c r="S724" s="85"/>
      <c r="T724" s="86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157</v>
      </c>
      <c r="AU724" s="18" t="s">
        <v>82</v>
      </c>
    </row>
    <row r="725" s="2" customFormat="1" ht="16.5" customHeight="1">
      <c r="A725" s="39"/>
      <c r="B725" s="40"/>
      <c r="C725" s="262" t="s">
        <v>1504</v>
      </c>
      <c r="D725" s="262" t="s">
        <v>700</v>
      </c>
      <c r="E725" s="263" t="s">
        <v>1505</v>
      </c>
      <c r="F725" s="264" t="s">
        <v>19</v>
      </c>
      <c r="G725" s="265" t="s">
        <v>377</v>
      </c>
      <c r="H725" s="266">
        <v>2</v>
      </c>
      <c r="I725" s="267"/>
      <c r="J725" s="268">
        <f>ROUND(I725*H725,2)</f>
        <v>0</v>
      </c>
      <c r="K725" s="264" t="s">
        <v>19</v>
      </c>
      <c r="L725" s="269"/>
      <c r="M725" s="270" t="s">
        <v>19</v>
      </c>
      <c r="N725" s="271" t="s">
        <v>43</v>
      </c>
      <c r="O725" s="85"/>
      <c r="P725" s="214">
        <f>O725*H725</f>
        <v>0</v>
      </c>
      <c r="Q725" s="214">
        <v>0</v>
      </c>
      <c r="R725" s="214">
        <f>Q725*H725</f>
        <v>0</v>
      </c>
      <c r="S725" s="214">
        <v>0</v>
      </c>
      <c r="T725" s="215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16" t="s">
        <v>383</v>
      </c>
      <c r="AT725" s="216" t="s">
        <v>700</v>
      </c>
      <c r="AU725" s="216" t="s">
        <v>82</v>
      </c>
      <c r="AY725" s="18" t="s">
        <v>148</v>
      </c>
      <c r="BE725" s="217">
        <f>IF(N725="základní",J725,0)</f>
        <v>0</v>
      </c>
      <c r="BF725" s="217">
        <f>IF(N725="snížená",J725,0)</f>
        <v>0</v>
      </c>
      <c r="BG725" s="217">
        <f>IF(N725="zákl. přenesená",J725,0)</f>
        <v>0</v>
      </c>
      <c r="BH725" s="217">
        <f>IF(N725="sníž. přenesená",J725,0)</f>
        <v>0</v>
      </c>
      <c r="BI725" s="217">
        <f>IF(N725="nulová",J725,0)</f>
        <v>0</v>
      </c>
      <c r="BJ725" s="18" t="s">
        <v>80</v>
      </c>
      <c r="BK725" s="217">
        <f>ROUND(I725*H725,2)</f>
        <v>0</v>
      </c>
      <c r="BL725" s="18" t="s">
        <v>261</v>
      </c>
      <c r="BM725" s="216" t="s">
        <v>1506</v>
      </c>
    </row>
    <row r="726" s="2" customFormat="1">
      <c r="A726" s="39"/>
      <c r="B726" s="40"/>
      <c r="C726" s="41"/>
      <c r="D726" s="218" t="s">
        <v>157</v>
      </c>
      <c r="E726" s="41"/>
      <c r="F726" s="219" t="s">
        <v>1507</v>
      </c>
      <c r="G726" s="41"/>
      <c r="H726" s="41"/>
      <c r="I726" s="220"/>
      <c r="J726" s="41"/>
      <c r="K726" s="41"/>
      <c r="L726" s="45"/>
      <c r="M726" s="221"/>
      <c r="N726" s="222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157</v>
      </c>
      <c r="AU726" s="18" t="s">
        <v>82</v>
      </c>
    </row>
    <row r="727" s="2" customFormat="1" ht="16.5" customHeight="1">
      <c r="A727" s="39"/>
      <c r="B727" s="40"/>
      <c r="C727" s="262" t="s">
        <v>1508</v>
      </c>
      <c r="D727" s="262" t="s">
        <v>700</v>
      </c>
      <c r="E727" s="263" t="s">
        <v>1509</v>
      </c>
      <c r="F727" s="264" t="s">
        <v>19</v>
      </c>
      <c r="G727" s="265" t="s">
        <v>377</v>
      </c>
      <c r="H727" s="266">
        <v>1</v>
      </c>
      <c r="I727" s="267"/>
      <c r="J727" s="268">
        <f>ROUND(I727*H727,2)</f>
        <v>0</v>
      </c>
      <c r="K727" s="264" t="s">
        <v>19</v>
      </c>
      <c r="L727" s="269"/>
      <c r="M727" s="270" t="s">
        <v>19</v>
      </c>
      <c r="N727" s="271" t="s">
        <v>43</v>
      </c>
      <c r="O727" s="85"/>
      <c r="P727" s="214">
        <f>O727*H727</f>
        <v>0</v>
      </c>
      <c r="Q727" s="214">
        <v>0</v>
      </c>
      <c r="R727" s="214">
        <f>Q727*H727</f>
        <v>0</v>
      </c>
      <c r="S727" s="214">
        <v>0</v>
      </c>
      <c r="T727" s="215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16" t="s">
        <v>383</v>
      </c>
      <c r="AT727" s="216" t="s">
        <v>700</v>
      </c>
      <c r="AU727" s="216" t="s">
        <v>82</v>
      </c>
      <c r="AY727" s="18" t="s">
        <v>148</v>
      </c>
      <c r="BE727" s="217">
        <f>IF(N727="základní",J727,0)</f>
        <v>0</v>
      </c>
      <c r="BF727" s="217">
        <f>IF(N727="snížená",J727,0)</f>
        <v>0</v>
      </c>
      <c r="BG727" s="217">
        <f>IF(N727="zákl. přenesená",J727,0)</f>
        <v>0</v>
      </c>
      <c r="BH727" s="217">
        <f>IF(N727="sníž. přenesená",J727,0)</f>
        <v>0</v>
      </c>
      <c r="BI727" s="217">
        <f>IF(N727="nulová",J727,0)</f>
        <v>0</v>
      </c>
      <c r="BJ727" s="18" t="s">
        <v>80</v>
      </c>
      <c r="BK727" s="217">
        <f>ROUND(I727*H727,2)</f>
        <v>0</v>
      </c>
      <c r="BL727" s="18" t="s">
        <v>261</v>
      </c>
      <c r="BM727" s="216" t="s">
        <v>1510</v>
      </c>
    </row>
    <row r="728" s="2" customFormat="1">
      <c r="A728" s="39"/>
      <c r="B728" s="40"/>
      <c r="C728" s="41"/>
      <c r="D728" s="218" t="s">
        <v>157</v>
      </c>
      <c r="E728" s="41"/>
      <c r="F728" s="219" t="s">
        <v>1511</v>
      </c>
      <c r="G728" s="41"/>
      <c r="H728" s="41"/>
      <c r="I728" s="220"/>
      <c r="J728" s="41"/>
      <c r="K728" s="41"/>
      <c r="L728" s="45"/>
      <c r="M728" s="221"/>
      <c r="N728" s="222"/>
      <c r="O728" s="85"/>
      <c r="P728" s="85"/>
      <c r="Q728" s="85"/>
      <c r="R728" s="85"/>
      <c r="S728" s="85"/>
      <c r="T728" s="86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157</v>
      </c>
      <c r="AU728" s="18" t="s">
        <v>82</v>
      </c>
    </row>
    <row r="729" s="2" customFormat="1" ht="24.15" customHeight="1">
      <c r="A729" s="39"/>
      <c r="B729" s="40"/>
      <c r="C729" s="205" t="s">
        <v>1512</v>
      </c>
      <c r="D729" s="205" t="s">
        <v>150</v>
      </c>
      <c r="E729" s="206" t="s">
        <v>1513</v>
      </c>
      <c r="F729" s="207" t="s">
        <v>1514</v>
      </c>
      <c r="G729" s="208" t="s">
        <v>377</v>
      </c>
      <c r="H729" s="209">
        <v>1</v>
      </c>
      <c r="I729" s="210"/>
      <c r="J729" s="211">
        <f>ROUND(I729*H729,2)</f>
        <v>0</v>
      </c>
      <c r="K729" s="207" t="s">
        <v>662</v>
      </c>
      <c r="L729" s="45"/>
      <c r="M729" s="212" t="s">
        <v>19</v>
      </c>
      <c r="N729" s="213" t="s">
        <v>43</v>
      </c>
      <c r="O729" s="85"/>
      <c r="P729" s="214">
        <f>O729*H729</f>
        <v>0</v>
      </c>
      <c r="Q729" s="214">
        <v>0.00046999999999999999</v>
      </c>
      <c r="R729" s="214">
        <f>Q729*H729</f>
        <v>0.00046999999999999999</v>
      </c>
      <c r="S729" s="214">
        <v>0</v>
      </c>
      <c r="T729" s="215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16" t="s">
        <v>261</v>
      </c>
      <c r="AT729" s="216" t="s">
        <v>150</v>
      </c>
      <c r="AU729" s="216" t="s">
        <v>82</v>
      </c>
      <c r="AY729" s="18" t="s">
        <v>148</v>
      </c>
      <c r="BE729" s="217">
        <f>IF(N729="základní",J729,0)</f>
        <v>0</v>
      </c>
      <c r="BF729" s="217">
        <f>IF(N729="snížená",J729,0)</f>
        <v>0</v>
      </c>
      <c r="BG729" s="217">
        <f>IF(N729="zákl. přenesená",J729,0)</f>
        <v>0</v>
      </c>
      <c r="BH729" s="217">
        <f>IF(N729="sníž. přenesená",J729,0)</f>
        <v>0</v>
      </c>
      <c r="BI729" s="217">
        <f>IF(N729="nulová",J729,0)</f>
        <v>0</v>
      </c>
      <c r="BJ729" s="18" t="s">
        <v>80</v>
      </c>
      <c r="BK729" s="217">
        <f>ROUND(I729*H729,2)</f>
        <v>0</v>
      </c>
      <c r="BL729" s="18" t="s">
        <v>261</v>
      </c>
      <c r="BM729" s="216" t="s">
        <v>1515</v>
      </c>
    </row>
    <row r="730" s="2" customFormat="1">
      <c r="A730" s="39"/>
      <c r="B730" s="40"/>
      <c r="C730" s="41"/>
      <c r="D730" s="218" t="s">
        <v>157</v>
      </c>
      <c r="E730" s="41"/>
      <c r="F730" s="219" t="s">
        <v>1516</v>
      </c>
      <c r="G730" s="41"/>
      <c r="H730" s="41"/>
      <c r="I730" s="220"/>
      <c r="J730" s="41"/>
      <c r="K730" s="41"/>
      <c r="L730" s="45"/>
      <c r="M730" s="221"/>
      <c r="N730" s="222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157</v>
      </c>
      <c r="AU730" s="18" t="s">
        <v>82</v>
      </c>
    </row>
    <row r="731" s="2" customFormat="1">
      <c r="A731" s="39"/>
      <c r="B731" s="40"/>
      <c r="C731" s="41"/>
      <c r="D731" s="223" t="s">
        <v>159</v>
      </c>
      <c r="E731" s="41"/>
      <c r="F731" s="224" t="s">
        <v>1517</v>
      </c>
      <c r="G731" s="41"/>
      <c r="H731" s="41"/>
      <c r="I731" s="220"/>
      <c r="J731" s="41"/>
      <c r="K731" s="41"/>
      <c r="L731" s="45"/>
      <c r="M731" s="221"/>
      <c r="N731" s="222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159</v>
      </c>
      <c r="AU731" s="18" t="s">
        <v>82</v>
      </c>
    </row>
    <row r="732" s="2" customFormat="1" ht="16.5" customHeight="1">
      <c r="A732" s="39"/>
      <c r="B732" s="40"/>
      <c r="C732" s="262" t="s">
        <v>1518</v>
      </c>
      <c r="D732" s="262" t="s">
        <v>700</v>
      </c>
      <c r="E732" s="263" t="s">
        <v>1519</v>
      </c>
      <c r="F732" s="264" t="s">
        <v>1520</v>
      </c>
      <c r="G732" s="265" t="s">
        <v>377</v>
      </c>
      <c r="H732" s="266">
        <v>1</v>
      </c>
      <c r="I732" s="267"/>
      <c r="J732" s="268">
        <f>ROUND(I732*H732,2)</f>
        <v>0</v>
      </c>
      <c r="K732" s="264" t="s">
        <v>19</v>
      </c>
      <c r="L732" s="269"/>
      <c r="M732" s="270" t="s">
        <v>19</v>
      </c>
      <c r="N732" s="271" t="s">
        <v>43</v>
      </c>
      <c r="O732" s="85"/>
      <c r="P732" s="214">
        <f>O732*H732</f>
        <v>0</v>
      </c>
      <c r="Q732" s="214">
        <v>0</v>
      </c>
      <c r="R732" s="214">
        <f>Q732*H732</f>
        <v>0</v>
      </c>
      <c r="S732" s="214">
        <v>0</v>
      </c>
      <c r="T732" s="215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16" t="s">
        <v>383</v>
      </c>
      <c r="AT732" s="216" t="s">
        <v>700</v>
      </c>
      <c r="AU732" s="216" t="s">
        <v>82</v>
      </c>
      <c r="AY732" s="18" t="s">
        <v>148</v>
      </c>
      <c r="BE732" s="217">
        <f>IF(N732="základní",J732,0)</f>
        <v>0</v>
      </c>
      <c r="BF732" s="217">
        <f>IF(N732="snížená",J732,0)</f>
        <v>0</v>
      </c>
      <c r="BG732" s="217">
        <f>IF(N732="zákl. přenesená",J732,0)</f>
        <v>0</v>
      </c>
      <c r="BH732" s="217">
        <f>IF(N732="sníž. přenesená",J732,0)</f>
        <v>0</v>
      </c>
      <c r="BI732" s="217">
        <f>IF(N732="nulová",J732,0)</f>
        <v>0</v>
      </c>
      <c r="BJ732" s="18" t="s">
        <v>80</v>
      </c>
      <c r="BK732" s="217">
        <f>ROUND(I732*H732,2)</f>
        <v>0</v>
      </c>
      <c r="BL732" s="18" t="s">
        <v>261</v>
      </c>
      <c r="BM732" s="216" t="s">
        <v>1521</v>
      </c>
    </row>
    <row r="733" s="2" customFormat="1">
      <c r="A733" s="39"/>
      <c r="B733" s="40"/>
      <c r="C733" s="41"/>
      <c r="D733" s="218" t="s">
        <v>157</v>
      </c>
      <c r="E733" s="41"/>
      <c r="F733" s="219" t="s">
        <v>1520</v>
      </c>
      <c r="G733" s="41"/>
      <c r="H733" s="41"/>
      <c r="I733" s="220"/>
      <c r="J733" s="41"/>
      <c r="K733" s="41"/>
      <c r="L733" s="45"/>
      <c r="M733" s="221"/>
      <c r="N733" s="222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157</v>
      </c>
      <c r="AU733" s="18" t="s">
        <v>82</v>
      </c>
    </row>
    <row r="734" s="2" customFormat="1" ht="24.15" customHeight="1">
      <c r="A734" s="39"/>
      <c r="B734" s="40"/>
      <c r="C734" s="205" t="s">
        <v>1522</v>
      </c>
      <c r="D734" s="205" t="s">
        <v>150</v>
      </c>
      <c r="E734" s="206" t="s">
        <v>1523</v>
      </c>
      <c r="F734" s="207" t="s">
        <v>1524</v>
      </c>
      <c r="G734" s="208" t="s">
        <v>167</v>
      </c>
      <c r="H734" s="209">
        <v>0.0080000000000000002</v>
      </c>
      <c r="I734" s="210"/>
      <c r="J734" s="211">
        <f>ROUND(I734*H734,2)</f>
        <v>0</v>
      </c>
      <c r="K734" s="207" t="s">
        <v>662</v>
      </c>
      <c r="L734" s="45"/>
      <c r="M734" s="212" t="s">
        <v>19</v>
      </c>
      <c r="N734" s="213" t="s">
        <v>43</v>
      </c>
      <c r="O734" s="85"/>
      <c r="P734" s="214">
        <f>O734*H734</f>
        <v>0</v>
      </c>
      <c r="Q734" s="214">
        <v>0</v>
      </c>
      <c r="R734" s="214">
        <f>Q734*H734</f>
        <v>0</v>
      </c>
      <c r="S734" s="214">
        <v>0</v>
      </c>
      <c r="T734" s="215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16" t="s">
        <v>261</v>
      </c>
      <c r="AT734" s="216" t="s">
        <v>150</v>
      </c>
      <c r="AU734" s="216" t="s">
        <v>82</v>
      </c>
      <c r="AY734" s="18" t="s">
        <v>148</v>
      </c>
      <c r="BE734" s="217">
        <f>IF(N734="základní",J734,0)</f>
        <v>0</v>
      </c>
      <c r="BF734" s="217">
        <f>IF(N734="snížená",J734,0)</f>
        <v>0</v>
      </c>
      <c r="BG734" s="217">
        <f>IF(N734="zákl. přenesená",J734,0)</f>
        <v>0</v>
      </c>
      <c r="BH734" s="217">
        <f>IF(N734="sníž. přenesená",J734,0)</f>
        <v>0</v>
      </c>
      <c r="BI734" s="217">
        <f>IF(N734="nulová",J734,0)</f>
        <v>0</v>
      </c>
      <c r="BJ734" s="18" t="s">
        <v>80</v>
      </c>
      <c r="BK734" s="217">
        <f>ROUND(I734*H734,2)</f>
        <v>0</v>
      </c>
      <c r="BL734" s="18" t="s">
        <v>261</v>
      </c>
      <c r="BM734" s="216" t="s">
        <v>1525</v>
      </c>
    </row>
    <row r="735" s="2" customFormat="1">
      <c r="A735" s="39"/>
      <c r="B735" s="40"/>
      <c r="C735" s="41"/>
      <c r="D735" s="218" t="s">
        <v>157</v>
      </c>
      <c r="E735" s="41"/>
      <c r="F735" s="219" t="s">
        <v>1526</v>
      </c>
      <c r="G735" s="41"/>
      <c r="H735" s="41"/>
      <c r="I735" s="220"/>
      <c r="J735" s="41"/>
      <c r="K735" s="41"/>
      <c r="L735" s="45"/>
      <c r="M735" s="221"/>
      <c r="N735" s="222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157</v>
      </c>
      <c r="AU735" s="18" t="s">
        <v>82</v>
      </c>
    </row>
    <row r="736" s="2" customFormat="1">
      <c r="A736" s="39"/>
      <c r="B736" s="40"/>
      <c r="C736" s="41"/>
      <c r="D736" s="223" t="s">
        <v>159</v>
      </c>
      <c r="E736" s="41"/>
      <c r="F736" s="224" t="s">
        <v>1527</v>
      </c>
      <c r="G736" s="41"/>
      <c r="H736" s="41"/>
      <c r="I736" s="220"/>
      <c r="J736" s="41"/>
      <c r="K736" s="41"/>
      <c r="L736" s="45"/>
      <c r="M736" s="221"/>
      <c r="N736" s="222"/>
      <c r="O736" s="85"/>
      <c r="P736" s="85"/>
      <c r="Q736" s="85"/>
      <c r="R736" s="85"/>
      <c r="S736" s="85"/>
      <c r="T736" s="86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159</v>
      </c>
      <c r="AU736" s="18" t="s">
        <v>82</v>
      </c>
    </row>
    <row r="737" s="12" customFormat="1" ht="22.8" customHeight="1">
      <c r="A737" s="12"/>
      <c r="B737" s="189"/>
      <c r="C737" s="190"/>
      <c r="D737" s="191" t="s">
        <v>71</v>
      </c>
      <c r="E737" s="203" t="s">
        <v>534</v>
      </c>
      <c r="F737" s="203" t="s">
        <v>535</v>
      </c>
      <c r="G737" s="190"/>
      <c r="H737" s="190"/>
      <c r="I737" s="193"/>
      <c r="J737" s="204">
        <f>BK737</f>
        <v>0</v>
      </c>
      <c r="K737" s="190"/>
      <c r="L737" s="195"/>
      <c r="M737" s="196"/>
      <c r="N737" s="197"/>
      <c r="O737" s="197"/>
      <c r="P737" s="198">
        <f>SUM(P738:P876)</f>
        <v>0</v>
      </c>
      <c r="Q737" s="197"/>
      <c r="R737" s="198">
        <f>SUM(R738:R876)</f>
        <v>2.61384149</v>
      </c>
      <c r="S737" s="197"/>
      <c r="T737" s="199">
        <f>SUM(T738:T876)</f>
        <v>0</v>
      </c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R737" s="200" t="s">
        <v>82</v>
      </c>
      <c r="AT737" s="201" t="s">
        <v>71</v>
      </c>
      <c r="AU737" s="201" t="s">
        <v>80</v>
      </c>
      <c r="AY737" s="200" t="s">
        <v>148</v>
      </c>
      <c r="BK737" s="202">
        <f>SUM(BK738:BK876)</f>
        <v>0</v>
      </c>
    </row>
    <row r="738" s="2" customFormat="1" ht="21.75" customHeight="1">
      <c r="A738" s="39"/>
      <c r="B738" s="40"/>
      <c r="C738" s="205" t="s">
        <v>1528</v>
      </c>
      <c r="D738" s="205" t="s">
        <v>150</v>
      </c>
      <c r="E738" s="206" t="s">
        <v>1529</v>
      </c>
      <c r="F738" s="207" t="s">
        <v>1530</v>
      </c>
      <c r="G738" s="208" t="s">
        <v>174</v>
      </c>
      <c r="H738" s="209">
        <v>25.783000000000001</v>
      </c>
      <c r="I738" s="210"/>
      <c r="J738" s="211">
        <f>ROUND(I738*H738,2)</f>
        <v>0</v>
      </c>
      <c r="K738" s="207" t="s">
        <v>662</v>
      </c>
      <c r="L738" s="45"/>
      <c r="M738" s="212" t="s">
        <v>19</v>
      </c>
      <c r="N738" s="213" t="s">
        <v>43</v>
      </c>
      <c r="O738" s="85"/>
      <c r="P738" s="214">
        <f>O738*H738</f>
        <v>0</v>
      </c>
      <c r="Q738" s="214">
        <v>5.0000000000000002E-05</v>
      </c>
      <c r="R738" s="214">
        <f>Q738*H738</f>
        <v>0.0012891500000000002</v>
      </c>
      <c r="S738" s="214">
        <v>0</v>
      </c>
      <c r="T738" s="215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16" t="s">
        <v>261</v>
      </c>
      <c r="AT738" s="216" t="s">
        <v>150</v>
      </c>
      <c r="AU738" s="216" t="s">
        <v>82</v>
      </c>
      <c r="AY738" s="18" t="s">
        <v>148</v>
      </c>
      <c r="BE738" s="217">
        <f>IF(N738="základní",J738,0)</f>
        <v>0</v>
      </c>
      <c r="BF738" s="217">
        <f>IF(N738="snížená",J738,0)</f>
        <v>0</v>
      </c>
      <c r="BG738" s="217">
        <f>IF(N738="zákl. přenesená",J738,0)</f>
        <v>0</v>
      </c>
      <c r="BH738" s="217">
        <f>IF(N738="sníž. přenesená",J738,0)</f>
        <v>0</v>
      </c>
      <c r="BI738" s="217">
        <f>IF(N738="nulová",J738,0)</f>
        <v>0</v>
      </c>
      <c r="BJ738" s="18" t="s">
        <v>80</v>
      </c>
      <c r="BK738" s="217">
        <f>ROUND(I738*H738,2)</f>
        <v>0</v>
      </c>
      <c r="BL738" s="18" t="s">
        <v>261</v>
      </c>
      <c r="BM738" s="216" t="s">
        <v>1531</v>
      </c>
    </row>
    <row r="739" s="2" customFormat="1">
      <c r="A739" s="39"/>
      <c r="B739" s="40"/>
      <c r="C739" s="41"/>
      <c r="D739" s="218" t="s">
        <v>157</v>
      </c>
      <c r="E739" s="41"/>
      <c r="F739" s="219" t="s">
        <v>1532</v>
      </c>
      <c r="G739" s="41"/>
      <c r="H739" s="41"/>
      <c r="I739" s="220"/>
      <c r="J739" s="41"/>
      <c r="K739" s="41"/>
      <c r="L739" s="45"/>
      <c r="M739" s="221"/>
      <c r="N739" s="222"/>
      <c r="O739" s="85"/>
      <c r="P739" s="85"/>
      <c r="Q739" s="85"/>
      <c r="R739" s="85"/>
      <c r="S739" s="85"/>
      <c r="T739" s="86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157</v>
      </c>
      <c r="AU739" s="18" t="s">
        <v>82</v>
      </c>
    </row>
    <row r="740" s="2" customFormat="1">
      <c r="A740" s="39"/>
      <c r="B740" s="40"/>
      <c r="C740" s="41"/>
      <c r="D740" s="223" t="s">
        <v>159</v>
      </c>
      <c r="E740" s="41"/>
      <c r="F740" s="224" t="s">
        <v>1533</v>
      </c>
      <c r="G740" s="41"/>
      <c r="H740" s="41"/>
      <c r="I740" s="220"/>
      <c r="J740" s="41"/>
      <c r="K740" s="41"/>
      <c r="L740" s="45"/>
      <c r="M740" s="221"/>
      <c r="N740" s="222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159</v>
      </c>
      <c r="AU740" s="18" t="s">
        <v>82</v>
      </c>
    </row>
    <row r="741" s="13" customFormat="1">
      <c r="A741" s="13"/>
      <c r="B741" s="225"/>
      <c r="C741" s="226"/>
      <c r="D741" s="218" t="s">
        <v>161</v>
      </c>
      <c r="E741" s="227" t="s">
        <v>19</v>
      </c>
      <c r="F741" s="228" t="s">
        <v>1534</v>
      </c>
      <c r="G741" s="226"/>
      <c r="H741" s="229">
        <v>6.4800000000000004</v>
      </c>
      <c r="I741" s="230"/>
      <c r="J741" s="226"/>
      <c r="K741" s="226"/>
      <c r="L741" s="231"/>
      <c r="M741" s="232"/>
      <c r="N741" s="233"/>
      <c r="O741" s="233"/>
      <c r="P741" s="233"/>
      <c r="Q741" s="233"/>
      <c r="R741" s="233"/>
      <c r="S741" s="233"/>
      <c r="T741" s="234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5" t="s">
        <v>161</v>
      </c>
      <c r="AU741" s="235" t="s">
        <v>82</v>
      </c>
      <c r="AV741" s="13" t="s">
        <v>82</v>
      </c>
      <c r="AW741" s="13" t="s">
        <v>33</v>
      </c>
      <c r="AX741" s="13" t="s">
        <v>72</v>
      </c>
      <c r="AY741" s="235" t="s">
        <v>148</v>
      </c>
    </row>
    <row r="742" s="13" customFormat="1">
      <c r="A742" s="13"/>
      <c r="B742" s="225"/>
      <c r="C742" s="226"/>
      <c r="D742" s="218" t="s">
        <v>161</v>
      </c>
      <c r="E742" s="227" t="s">
        <v>19</v>
      </c>
      <c r="F742" s="228" t="s">
        <v>1535</v>
      </c>
      <c r="G742" s="226"/>
      <c r="H742" s="229">
        <v>4.4950000000000001</v>
      </c>
      <c r="I742" s="230"/>
      <c r="J742" s="226"/>
      <c r="K742" s="226"/>
      <c r="L742" s="231"/>
      <c r="M742" s="232"/>
      <c r="N742" s="233"/>
      <c r="O742" s="233"/>
      <c r="P742" s="233"/>
      <c r="Q742" s="233"/>
      <c r="R742" s="233"/>
      <c r="S742" s="233"/>
      <c r="T742" s="234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5" t="s">
        <v>161</v>
      </c>
      <c r="AU742" s="235" t="s">
        <v>82</v>
      </c>
      <c r="AV742" s="13" t="s">
        <v>82</v>
      </c>
      <c r="AW742" s="13" t="s">
        <v>33</v>
      </c>
      <c r="AX742" s="13" t="s">
        <v>72</v>
      </c>
      <c r="AY742" s="235" t="s">
        <v>148</v>
      </c>
    </row>
    <row r="743" s="13" customFormat="1">
      <c r="A743" s="13"/>
      <c r="B743" s="225"/>
      <c r="C743" s="226"/>
      <c r="D743" s="218" t="s">
        <v>161</v>
      </c>
      <c r="E743" s="227" t="s">
        <v>19</v>
      </c>
      <c r="F743" s="228" t="s">
        <v>1536</v>
      </c>
      <c r="G743" s="226"/>
      <c r="H743" s="229">
        <v>4.9480000000000004</v>
      </c>
      <c r="I743" s="230"/>
      <c r="J743" s="226"/>
      <c r="K743" s="226"/>
      <c r="L743" s="231"/>
      <c r="M743" s="232"/>
      <c r="N743" s="233"/>
      <c r="O743" s="233"/>
      <c r="P743" s="233"/>
      <c r="Q743" s="233"/>
      <c r="R743" s="233"/>
      <c r="S743" s="233"/>
      <c r="T743" s="234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5" t="s">
        <v>161</v>
      </c>
      <c r="AU743" s="235" t="s">
        <v>82</v>
      </c>
      <c r="AV743" s="13" t="s">
        <v>82</v>
      </c>
      <c r="AW743" s="13" t="s">
        <v>33</v>
      </c>
      <c r="AX743" s="13" t="s">
        <v>72</v>
      </c>
      <c r="AY743" s="235" t="s">
        <v>148</v>
      </c>
    </row>
    <row r="744" s="13" customFormat="1">
      <c r="A744" s="13"/>
      <c r="B744" s="225"/>
      <c r="C744" s="226"/>
      <c r="D744" s="218" t="s">
        <v>161</v>
      </c>
      <c r="E744" s="227" t="s">
        <v>19</v>
      </c>
      <c r="F744" s="228" t="s">
        <v>1537</v>
      </c>
      <c r="G744" s="226"/>
      <c r="H744" s="229">
        <v>5.3650000000000002</v>
      </c>
      <c r="I744" s="230"/>
      <c r="J744" s="226"/>
      <c r="K744" s="226"/>
      <c r="L744" s="231"/>
      <c r="M744" s="232"/>
      <c r="N744" s="233"/>
      <c r="O744" s="233"/>
      <c r="P744" s="233"/>
      <c r="Q744" s="233"/>
      <c r="R744" s="233"/>
      <c r="S744" s="233"/>
      <c r="T744" s="23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5" t="s">
        <v>161</v>
      </c>
      <c r="AU744" s="235" t="s">
        <v>82</v>
      </c>
      <c r="AV744" s="13" t="s">
        <v>82</v>
      </c>
      <c r="AW744" s="13" t="s">
        <v>33</v>
      </c>
      <c r="AX744" s="13" t="s">
        <v>72</v>
      </c>
      <c r="AY744" s="235" t="s">
        <v>148</v>
      </c>
    </row>
    <row r="745" s="13" customFormat="1">
      <c r="A745" s="13"/>
      <c r="B745" s="225"/>
      <c r="C745" s="226"/>
      <c r="D745" s="218" t="s">
        <v>161</v>
      </c>
      <c r="E745" s="227" t="s">
        <v>19</v>
      </c>
      <c r="F745" s="228" t="s">
        <v>1535</v>
      </c>
      <c r="G745" s="226"/>
      <c r="H745" s="229">
        <v>4.4950000000000001</v>
      </c>
      <c r="I745" s="230"/>
      <c r="J745" s="226"/>
      <c r="K745" s="226"/>
      <c r="L745" s="231"/>
      <c r="M745" s="232"/>
      <c r="N745" s="233"/>
      <c r="O745" s="233"/>
      <c r="P745" s="233"/>
      <c r="Q745" s="233"/>
      <c r="R745" s="233"/>
      <c r="S745" s="233"/>
      <c r="T745" s="234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5" t="s">
        <v>161</v>
      </c>
      <c r="AU745" s="235" t="s">
        <v>82</v>
      </c>
      <c r="AV745" s="13" t="s">
        <v>82</v>
      </c>
      <c r="AW745" s="13" t="s">
        <v>33</v>
      </c>
      <c r="AX745" s="13" t="s">
        <v>72</v>
      </c>
      <c r="AY745" s="235" t="s">
        <v>148</v>
      </c>
    </row>
    <row r="746" s="14" customFormat="1">
      <c r="A746" s="14"/>
      <c r="B746" s="236"/>
      <c r="C746" s="237"/>
      <c r="D746" s="218" t="s">
        <v>161</v>
      </c>
      <c r="E746" s="238" t="s">
        <v>19</v>
      </c>
      <c r="F746" s="239" t="s">
        <v>254</v>
      </c>
      <c r="G746" s="237"/>
      <c r="H746" s="240">
        <v>25.783000000000005</v>
      </c>
      <c r="I746" s="241"/>
      <c r="J746" s="237"/>
      <c r="K746" s="237"/>
      <c r="L746" s="242"/>
      <c r="M746" s="243"/>
      <c r="N746" s="244"/>
      <c r="O746" s="244"/>
      <c r="P746" s="244"/>
      <c r="Q746" s="244"/>
      <c r="R746" s="244"/>
      <c r="S746" s="244"/>
      <c r="T746" s="245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6" t="s">
        <v>161</v>
      </c>
      <c r="AU746" s="246" t="s">
        <v>82</v>
      </c>
      <c r="AV746" s="14" t="s">
        <v>155</v>
      </c>
      <c r="AW746" s="14" t="s">
        <v>33</v>
      </c>
      <c r="AX746" s="14" t="s">
        <v>80</v>
      </c>
      <c r="AY746" s="246" t="s">
        <v>148</v>
      </c>
    </row>
    <row r="747" s="2" customFormat="1" ht="16.5" customHeight="1">
      <c r="A747" s="39"/>
      <c r="B747" s="40"/>
      <c r="C747" s="262" t="s">
        <v>1538</v>
      </c>
      <c r="D747" s="262" t="s">
        <v>700</v>
      </c>
      <c r="E747" s="263" t="s">
        <v>1539</v>
      </c>
      <c r="F747" s="264" t="s">
        <v>1540</v>
      </c>
      <c r="G747" s="265" t="s">
        <v>402</v>
      </c>
      <c r="H747" s="266">
        <v>1</v>
      </c>
      <c r="I747" s="267"/>
      <c r="J747" s="268">
        <f>ROUND(I747*H747,2)</f>
        <v>0</v>
      </c>
      <c r="K747" s="264" t="s">
        <v>19</v>
      </c>
      <c r="L747" s="269"/>
      <c r="M747" s="270" t="s">
        <v>19</v>
      </c>
      <c r="N747" s="271" t="s">
        <v>43</v>
      </c>
      <c r="O747" s="85"/>
      <c r="P747" s="214">
        <f>O747*H747</f>
        <v>0</v>
      </c>
      <c r="Q747" s="214">
        <v>0</v>
      </c>
      <c r="R747" s="214">
        <f>Q747*H747</f>
        <v>0</v>
      </c>
      <c r="S747" s="214">
        <v>0</v>
      </c>
      <c r="T747" s="215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16" t="s">
        <v>383</v>
      </c>
      <c r="AT747" s="216" t="s">
        <v>700</v>
      </c>
      <c r="AU747" s="216" t="s">
        <v>82</v>
      </c>
      <c r="AY747" s="18" t="s">
        <v>148</v>
      </c>
      <c r="BE747" s="217">
        <f>IF(N747="základní",J747,0)</f>
        <v>0</v>
      </c>
      <c r="BF747" s="217">
        <f>IF(N747="snížená",J747,0)</f>
        <v>0</v>
      </c>
      <c r="BG747" s="217">
        <f>IF(N747="zákl. přenesená",J747,0)</f>
        <v>0</v>
      </c>
      <c r="BH747" s="217">
        <f>IF(N747="sníž. přenesená",J747,0)</f>
        <v>0</v>
      </c>
      <c r="BI747" s="217">
        <f>IF(N747="nulová",J747,0)</f>
        <v>0</v>
      </c>
      <c r="BJ747" s="18" t="s">
        <v>80</v>
      </c>
      <c r="BK747" s="217">
        <f>ROUND(I747*H747,2)</f>
        <v>0</v>
      </c>
      <c r="BL747" s="18" t="s">
        <v>261</v>
      </c>
      <c r="BM747" s="216" t="s">
        <v>1541</v>
      </c>
    </row>
    <row r="748" s="2" customFormat="1">
      <c r="A748" s="39"/>
      <c r="B748" s="40"/>
      <c r="C748" s="41"/>
      <c r="D748" s="218" t="s">
        <v>157</v>
      </c>
      <c r="E748" s="41"/>
      <c r="F748" s="219" t="s">
        <v>1540</v>
      </c>
      <c r="G748" s="41"/>
      <c r="H748" s="41"/>
      <c r="I748" s="220"/>
      <c r="J748" s="41"/>
      <c r="K748" s="41"/>
      <c r="L748" s="45"/>
      <c r="M748" s="221"/>
      <c r="N748" s="222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157</v>
      </c>
      <c r="AU748" s="18" t="s">
        <v>82</v>
      </c>
    </row>
    <row r="749" s="2" customFormat="1" ht="16.5" customHeight="1">
      <c r="A749" s="39"/>
      <c r="B749" s="40"/>
      <c r="C749" s="262" t="s">
        <v>1542</v>
      </c>
      <c r="D749" s="262" t="s">
        <v>700</v>
      </c>
      <c r="E749" s="263" t="s">
        <v>1543</v>
      </c>
      <c r="F749" s="264" t="s">
        <v>1544</v>
      </c>
      <c r="G749" s="265" t="s">
        <v>402</v>
      </c>
      <c r="H749" s="266">
        <v>1</v>
      </c>
      <c r="I749" s="267"/>
      <c r="J749" s="268">
        <f>ROUND(I749*H749,2)</f>
        <v>0</v>
      </c>
      <c r="K749" s="264" t="s">
        <v>19</v>
      </c>
      <c r="L749" s="269"/>
      <c r="M749" s="270" t="s">
        <v>19</v>
      </c>
      <c r="N749" s="271" t="s">
        <v>43</v>
      </c>
      <c r="O749" s="85"/>
      <c r="P749" s="214">
        <f>O749*H749</f>
        <v>0</v>
      </c>
      <c r="Q749" s="214">
        <v>0</v>
      </c>
      <c r="R749" s="214">
        <f>Q749*H749</f>
        <v>0</v>
      </c>
      <c r="S749" s="214">
        <v>0</v>
      </c>
      <c r="T749" s="215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16" t="s">
        <v>383</v>
      </c>
      <c r="AT749" s="216" t="s">
        <v>700</v>
      </c>
      <c r="AU749" s="216" t="s">
        <v>82</v>
      </c>
      <c r="AY749" s="18" t="s">
        <v>148</v>
      </c>
      <c r="BE749" s="217">
        <f>IF(N749="základní",J749,0)</f>
        <v>0</v>
      </c>
      <c r="BF749" s="217">
        <f>IF(N749="snížená",J749,0)</f>
        <v>0</v>
      </c>
      <c r="BG749" s="217">
        <f>IF(N749="zákl. přenesená",J749,0)</f>
        <v>0</v>
      </c>
      <c r="BH749" s="217">
        <f>IF(N749="sníž. přenesená",J749,0)</f>
        <v>0</v>
      </c>
      <c r="BI749" s="217">
        <f>IF(N749="nulová",J749,0)</f>
        <v>0</v>
      </c>
      <c r="BJ749" s="18" t="s">
        <v>80</v>
      </c>
      <c r="BK749" s="217">
        <f>ROUND(I749*H749,2)</f>
        <v>0</v>
      </c>
      <c r="BL749" s="18" t="s">
        <v>261</v>
      </c>
      <c r="BM749" s="216" t="s">
        <v>1545</v>
      </c>
    </row>
    <row r="750" s="2" customFormat="1">
      <c r="A750" s="39"/>
      <c r="B750" s="40"/>
      <c r="C750" s="41"/>
      <c r="D750" s="218" t="s">
        <v>157</v>
      </c>
      <c r="E750" s="41"/>
      <c r="F750" s="219" t="s">
        <v>1544</v>
      </c>
      <c r="G750" s="41"/>
      <c r="H750" s="41"/>
      <c r="I750" s="220"/>
      <c r="J750" s="41"/>
      <c r="K750" s="41"/>
      <c r="L750" s="45"/>
      <c r="M750" s="221"/>
      <c r="N750" s="222"/>
      <c r="O750" s="85"/>
      <c r="P750" s="85"/>
      <c r="Q750" s="85"/>
      <c r="R750" s="85"/>
      <c r="S750" s="85"/>
      <c r="T750" s="86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T750" s="18" t="s">
        <v>157</v>
      </c>
      <c r="AU750" s="18" t="s">
        <v>82</v>
      </c>
    </row>
    <row r="751" s="2" customFormat="1" ht="16.5" customHeight="1">
      <c r="A751" s="39"/>
      <c r="B751" s="40"/>
      <c r="C751" s="262" t="s">
        <v>1546</v>
      </c>
      <c r="D751" s="262" t="s">
        <v>700</v>
      </c>
      <c r="E751" s="263" t="s">
        <v>1547</v>
      </c>
      <c r="F751" s="264" t="s">
        <v>1548</v>
      </c>
      <c r="G751" s="265" t="s">
        <v>402</v>
      </c>
      <c r="H751" s="266">
        <v>1</v>
      </c>
      <c r="I751" s="267"/>
      <c r="J751" s="268">
        <f>ROUND(I751*H751,2)</f>
        <v>0</v>
      </c>
      <c r="K751" s="264" t="s">
        <v>19</v>
      </c>
      <c r="L751" s="269"/>
      <c r="M751" s="270" t="s">
        <v>19</v>
      </c>
      <c r="N751" s="271" t="s">
        <v>43</v>
      </c>
      <c r="O751" s="85"/>
      <c r="P751" s="214">
        <f>O751*H751</f>
        <v>0</v>
      </c>
      <c r="Q751" s="214">
        <v>0</v>
      </c>
      <c r="R751" s="214">
        <f>Q751*H751</f>
        <v>0</v>
      </c>
      <c r="S751" s="214">
        <v>0</v>
      </c>
      <c r="T751" s="215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16" t="s">
        <v>383</v>
      </c>
      <c r="AT751" s="216" t="s">
        <v>700</v>
      </c>
      <c r="AU751" s="216" t="s">
        <v>82</v>
      </c>
      <c r="AY751" s="18" t="s">
        <v>148</v>
      </c>
      <c r="BE751" s="217">
        <f>IF(N751="základní",J751,0)</f>
        <v>0</v>
      </c>
      <c r="BF751" s="217">
        <f>IF(N751="snížená",J751,0)</f>
        <v>0</v>
      </c>
      <c r="BG751" s="217">
        <f>IF(N751="zákl. přenesená",J751,0)</f>
        <v>0</v>
      </c>
      <c r="BH751" s="217">
        <f>IF(N751="sníž. přenesená",J751,0)</f>
        <v>0</v>
      </c>
      <c r="BI751" s="217">
        <f>IF(N751="nulová",J751,0)</f>
        <v>0</v>
      </c>
      <c r="BJ751" s="18" t="s">
        <v>80</v>
      </c>
      <c r="BK751" s="217">
        <f>ROUND(I751*H751,2)</f>
        <v>0</v>
      </c>
      <c r="BL751" s="18" t="s">
        <v>261</v>
      </c>
      <c r="BM751" s="216" t="s">
        <v>1549</v>
      </c>
    </row>
    <row r="752" s="2" customFormat="1">
      <c r="A752" s="39"/>
      <c r="B752" s="40"/>
      <c r="C752" s="41"/>
      <c r="D752" s="218" t="s">
        <v>157</v>
      </c>
      <c r="E752" s="41"/>
      <c r="F752" s="219" t="s">
        <v>1548</v>
      </c>
      <c r="G752" s="41"/>
      <c r="H752" s="41"/>
      <c r="I752" s="220"/>
      <c r="J752" s="41"/>
      <c r="K752" s="41"/>
      <c r="L752" s="45"/>
      <c r="M752" s="221"/>
      <c r="N752" s="222"/>
      <c r="O752" s="85"/>
      <c r="P752" s="85"/>
      <c r="Q752" s="85"/>
      <c r="R752" s="85"/>
      <c r="S752" s="85"/>
      <c r="T752" s="86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157</v>
      </c>
      <c r="AU752" s="18" t="s">
        <v>82</v>
      </c>
    </row>
    <row r="753" s="2" customFormat="1" ht="16.5" customHeight="1">
      <c r="A753" s="39"/>
      <c r="B753" s="40"/>
      <c r="C753" s="262" t="s">
        <v>1550</v>
      </c>
      <c r="D753" s="262" t="s">
        <v>700</v>
      </c>
      <c r="E753" s="263" t="s">
        <v>1551</v>
      </c>
      <c r="F753" s="264" t="s">
        <v>1552</v>
      </c>
      <c r="G753" s="265" t="s">
        <v>402</v>
      </c>
      <c r="H753" s="266">
        <v>1</v>
      </c>
      <c r="I753" s="267"/>
      <c r="J753" s="268">
        <f>ROUND(I753*H753,2)</f>
        <v>0</v>
      </c>
      <c r="K753" s="264" t="s">
        <v>19</v>
      </c>
      <c r="L753" s="269"/>
      <c r="M753" s="270" t="s">
        <v>19</v>
      </c>
      <c r="N753" s="271" t="s">
        <v>43</v>
      </c>
      <c r="O753" s="85"/>
      <c r="P753" s="214">
        <f>O753*H753</f>
        <v>0</v>
      </c>
      <c r="Q753" s="214">
        <v>0</v>
      </c>
      <c r="R753" s="214">
        <f>Q753*H753</f>
        <v>0</v>
      </c>
      <c r="S753" s="214">
        <v>0</v>
      </c>
      <c r="T753" s="215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16" t="s">
        <v>383</v>
      </c>
      <c r="AT753" s="216" t="s">
        <v>700</v>
      </c>
      <c r="AU753" s="216" t="s">
        <v>82</v>
      </c>
      <c r="AY753" s="18" t="s">
        <v>148</v>
      </c>
      <c r="BE753" s="217">
        <f>IF(N753="základní",J753,0)</f>
        <v>0</v>
      </c>
      <c r="BF753" s="217">
        <f>IF(N753="snížená",J753,0)</f>
        <v>0</v>
      </c>
      <c r="BG753" s="217">
        <f>IF(N753="zákl. přenesená",J753,0)</f>
        <v>0</v>
      </c>
      <c r="BH753" s="217">
        <f>IF(N753="sníž. přenesená",J753,0)</f>
        <v>0</v>
      </c>
      <c r="BI753" s="217">
        <f>IF(N753="nulová",J753,0)</f>
        <v>0</v>
      </c>
      <c r="BJ753" s="18" t="s">
        <v>80</v>
      </c>
      <c r="BK753" s="217">
        <f>ROUND(I753*H753,2)</f>
        <v>0</v>
      </c>
      <c r="BL753" s="18" t="s">
        <v>261</v>
      </c>
      <c r="BM753" s="216" t="s">
        <v>1553</v>
      </c>
    </row>
    <row r="754" s="2" customFormat="1">
      <c r="A754" s="39"/>
      <c r="B754" s="40"/>
      <c r="C754" s="41"/>
      <c r="D754" s="218" t="s">
        <v>157</v>
      </c>
      <c r="E754" s="41"/>
      <c r="F754" s="219" t="s">
        <v>1552</v>
      </c>
      <c r="G754" s="41"/>
      <c r="H754" s="41"/>
      <c r="I754" s="220"/>
      <c r="J754" s="41"/>
      <c r="K754" s="41"/>
      <c r="L754" s="45"/>
      <c r="M754" s="221"/>
      <c r="N754" s="222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157</v>
      </c>
      <c r="AU754" s="18" t="s">
        <v>82</v>
      </c>
    </row>
    <row r="755" s="2" customFormat="1" ht="16.5" customHeight="1">
      <c r="A755" s="39"/>
      <c r="B755" s="40"/>
      <c r="C755" s="262" t="s">
        <v>1554</v>
      </c>
      <c r="D755" s="262" t="s">
        <v>700</v>
      </c>
      <c r="E755" s="263" t="s">
        <v>1555</v>
      </c>
      <c r="F755" s="264" t="s">
        <v>1556</v>
      </c>
      <c r="G755" s="265" t="s">
        <v>402</v>
      </c>
      <c r="H755" s="266">
        <v>1</v>
      </c>
      <c r="I755" s="267"/>
      <c r="J755" s="268">
        <f>ROUND(I755*H755,2)</f>
        <v>0</v>
      </c>
      <c r="K755" s="264" t="s">
        <v>19</v>
      </c>
      <c r="L755" s="269"/>
      <c r="M755" s="270" t="s">
        <v>19</v>
      </c>
      <c r="N755" s="271" t="s">
        <v>43</v>
      </c>
      <c r="O755" s="85"/>
      <c r="P755" s="214">
        <f>O755*H755</f>
        <v>0</v>
      </c>
      <c r="Q755" s="214">
        <v>0</v>
      </c>
      <c r="R755" s="214">
        <f>Q755*H755</f>
        <v>0</v>
      </c>
      <c r="S755" s="214">
        <v>0</v>
      </c>
      <c r="T755" s="215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16" t="s">
        <v>383</v>
      </c>
      <c r="AT755" s="216" t="s">
        <v>700</v>
      </c>
      <c r="AU755" s="216" t="s">
        <v>82</v>
      </c>
      <c r="AY755" s="18" t="s">
        <v>148</v>
      </c>
      <c r="BE755" s="217">
        <f>IF(N755="základní",J755,0)</f>
        <v>0</v>
      </c>
      <c r="BF755" s="217">
        <f>IF(N755="snížená",J755,0)</f>
        <v>0</v>
      </c>
      <c r="BG755" s="217">
        <f>IF(N755="zákl. přenesená",J755,0)</f>
        <v>0</v>
      </c>
      <c r="BH755" s="217">
        <f>IF(N755="sníž. přenesená",J755,0)</f>
        <v>0</v>
      </c>
      <c r="BI755" s="217">
        <f>IF(N755="nulová",J755,0)</f>
        <v>0</v>
      </c>
      <c r="BJ755" s="18" t="s">
        <v>80</v>
      </c>
      <c r="BK755" s="217">
        <f>ROUND(I755*H755,2)</f>
        <v>0</v>
      </c>
      <c r="BL755" s="18" t="s">
        <v>261</v>
      </c>
      <c r="BM755" s="216" t="s">
        <v>1557</v>
      </c>
    </row>
    <row r="756" s="2" customFormat="1">
      <c r="A756" s="39"/>
      <c r="B756" s="40"/>
      <c r="C756" s="41"/>
      <c r="D756" s="218" t="s">
        <v>157</v>
      </c>
      <c r="E756" s="41"/>
      <c r="F756" s="219" t="s">
        <v>1556</v>
      </c>
      <c r="G756" s="41"/>
      <c r="H756" s="41"/>
      <c r="I756" s="220"/>
      <c r="J756" s="41"/>
      <c r="K756" s="41"/>
      <c r="L756" s="45"/>
      <c r="M756" s="221"/>
      <c r="N756" s="222"/>
      <c r="O756" s="85"/>
      <c r="P756" s="85"/>
      <c r="Q756" s="85"/>
      <c r="R756" s="85"/>
      <c r="S756" s="85"/>
      <c r="T756" s="86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157</v>
      </c>
      <c r="AU756" s="18" t="s">
        <v>82</v>
      </c>
    </row>
    <row r="757" s="2" customFormat="1" ht="16.5" customHeight="1">
      <c r="A757" s="39"/>
      <c r="B757" s="40"/>
      <c r="C757" s="262" t="s">
        <v>1558</v>
      </c>
      <c r="D757" s="262" t="s">
        <v>700</v>
      </c>
      <c r="E757" s="263" t="s">
        <v>1559</v>
      </c>
      <c r="F757" s="264" t="s">
        <v>1560</v>
      </c>
      <c r="G757" s="265" t="s">
        <v>402</v>
      </c>
      <c r="H757" s="266">
        <v>1</v>
      </c>
      <c r="I757" s="267"/>
      <c r="J757" s="268">
        <f>ROUND(I757*H757,2)</f>
        <v>0</v>
      </c>
      <c r="K757" s="264" t="s">
        <v>19</v>
      </c>
      <c r="L757" s="269"/>
      <c r="M757" s="270" t="s">
        <v>19</v>
      </c>
      <c r="N757" s="271" t="s">
        <v>43</v>
      </c>
      <c r="O757" s="85"/>
      <c r="P757" s="214">
        <f>O757*H757</f>
        <v>0</v>
      </c>
      <c r="Q757" s="214">
        <v>0</v>
      </c>
      <c r="R757" s="214">
        <f>Q757*H757</f>
        <v>0</v>
      </c>
      <c r="S757" s="214">
        <v>0</v>
      </c>
      <c r="T757" s="215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16" t="s">
        <v>383</v>
      </c>
      <c r="AT757" s="216" t="s">
        <v>700</v>
      </c>
      <c r="AU757" s="216" t="s">
        <v>82</v>
      </c>
      <c r="AY757" s="18" t="s">
        <v>148</v>
      </c>
      <c r="BE757" s="217">
        <f>IF(N757="základní",J757,0)</f>
        <v>0</v>
      </c>
      <c r="BF757" s="217">
        <f>IF(N757="snížená",J757,0)</f>
        <v>0</v>
      </c>
      <c r="BG757" s="217">
        <f>IF(N757="zákl. přenesená",J757,0)</f>
        <v>0</v>
      </c>
      <c r="BH757" s="217">
        <f>IF(N757="sníž. přenesená",J757,0)</f>
        <v>0</v>
      </c>
      <c r="BI757" s="217">
        <f>IF(N757="nulová",J757,0)</f>
        <v>0</v>
      </c>
      <c r="BJ757" s="18" t="s">
        <v>80</v>
      </c>
      <c r="BK757" s="217">
        <f>ROUND(I757*H757,2)</f>
        <v>0</v>
      </c>
      <c r="BL757" s="18" t="s">
        <v>261</v>
      </c>
      <c r="BM757" s="216" t="s">
        <v>1561</v>
      </c>
    </row>
    <row r="758" s="2" customFormat="1">
      <c r="A758" s="39"/>
      <c r="B758" s="40"/>
      <c r="C758" s="41"/>
      <c r="D758" s="218" t="s">
        <v>157</v>
      </c>
      <c r="E758" s="41"/>
      <c r="F758" s="219" t="s">
        <v>1560</v>
      </c>
      <c r="G758" s="41"/>
      <c r="H758" s="41"/>
      <c r="I758" s="220"/>
      <c r="J758" s="41"/>
      <c r="K758" s="41"/>
      <c r="L758" s="45"/>
      <c r="M758" s="221"/>
      <c r="N758" s="222"/>
      <c r="O758" s="85"/>
      <c r="P758" s="85"/>
      <c r="Q758" s="85"/>
      <c r="R758" s="85"/>
      <c r="S758" s="85"/>
      <c r="T758" s="86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157</v>
      </c>
      <c r="AU758" s="18" t="s">
        <v>82</v>
      </c>
    </row>
    <row r="759" s="2" customFormat="1" ht="16.5" customHeight="1">
      <c r="A759" s="39"/>
      <c r="B759" s="40"/>
      <c r="C759" s="205" t="s">
        <v>1562</v>
      </c>
      <c r="D759" s="205" t="s">
        <v>150</v>
      </c>
      <c r="E759" s="206" t="s">
        <v>1563</v>
      </c>
      <c r="F759" s="207" t="s">
        <v>1564</v>
      </c>
      <c r="G759" s="208" t="s">
        <v>174</v>
      </c>
      <c r="H759" s="209">
        <v>154.80000000000001</v>
      </c>
      <c r="I759" s="210"/>
      <c r="J759" s="211">
        <f>ROUND(I759*H759,2)</f>
        <v>0</v>
      </c>
      <c r="K759" s="207" t="s">
        <v>662</v>
      </c>
      <c r="L759" s="45"/>
      <c r="M759" s="212" t="s">
        <v>19</v>
      </c>
      <c r="N759" s="213" t="s">
        <v>43</v>
      </c>
      <c r="O759" s="85"/>
      <c r="P759" s="214">
        <f>O759*H759</f>
        <v>0</v>
      </c>
      <c r="Q759" s="214">
        <v>0.00027999999999999998</v>
      </c>
      <c r="R759" s="214">
        <f>Q759*H759</f>
        <v>0.043344000000000001</v>
      </c>
      <c r="S759" s="214">
        <v>0</v>
      </c>
      <c r="T759" s="215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16" t="s">
        <v>261</v>
      </c>
      <c r="AT759" s="216" t="s">
        <v>150</v>
      </c>
      <c r="AU759" s="216" t="s">
        <v>82</v>
      </c>
      <c r="AY759" s="18" t="s">
        <v>148</v>
      </c>
      <c r="BE759" s="217">
        <f>IF(N759="základní",J759,0)</f>
        <v>0</v>
      </c>
      <c r="BF759" s="217">
        <f>IF(N759="snížená",J759,0)</f>
        <v>0</v>
      </c>
      <c r="BG759" s="217">
        <f>IF(N759="zákl. přenesená",J759,0)</f>
        <v>0</v>
      </c>
      <c r="BH759" s="217">
        <f>IF(N759="sníž. přenesená",J759,0)</f>
        <v>0</v>
      </c>
      <c r="BI759" s="217">
        <f>IF(N759="nulová",J759,0)</f>
        <v>0</v>
      </c>
      <c r="BJ759" s="18" t="s">
        <v>80</v>
      </c>
      <c r="BK759" s="217">
        <f>ROUND(I759*H759,2)</f>
        <v>0</v>
      </c>
      <c r="BL759" s="18" t="s">
        <v>261</v>
      </c>
      <c r="BM759" s="216" t="s">
        <v>1565</v>
      </c>
    </row>
    <row r="760" s="2" customFormat="1">
      <c r="A760" s="39"/>
      <c r="B760" s="40"/>
      <c r="C760" s="41"/>
      <c r="D760" s="218" t="s">
        <v>157</v>
      </c>
      <c r="E760" s="41"/>
      <c r="F760" s="219" t="s">
        <v>1566</v>
      </c>
      <c r="G760" s="41"/>
      <c r="H760" s="41"/>
      <c r="I760" s="220"/>
      <c r="J760" s="41"/>
      <c r="K760" s="41"/>
      <c r="L760" s="45"/>
      <c r="M760" s="221"/>
      <c r="N760" s="222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157</v>
      </c>
      <c r="AU760" s="18" t="s">
        <v>82</v>
      </c>
    </row>
    <row r="761" s="2" customFormat="1">
      <c r="A761" s="39"/>
      <c r="B761" s="40"/>
      <c r="C761" s="41"/>
      <c r="D761" s="223" t="s">
        <v>159</v>
      </c>
      <c r="E761" s="41"/>
      <c r="F761" s="224" t="s">
        <v>1567</v>
      </c>
      <c r="G761" s="41"/>
      <c r="H761" s="41"/>
      <c r="I761" s="220"/>
      <c r="J761" s="41"/>
      <c r="K761" s="41"/>
      <c r="L761" s="45"/>
      <c r="M761" s="221"/>
      <c r="N761" s="222"/>
      <c r="O761" s="85"/>
      <c r="P761" s="85"/>
      <c r="Q761" s="85"/>
      <c r="R761" s="85"/>
      <c r="S761" s="85"/>
      <c r="T761" s="86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159</v>
      </c>
      <c r="AU761" s="18" t="s">
        <v>82</v>
      </c>
    </row>
    <row r="762" s="13" customFormat="1">
      <c r="A762" s="13"/>
      <c r="B762" s="225"/>
      <c r="C762" s="226"/>
      <c r="D762" s="218" t="s">
        <v>161</v>
      </c>
      <c r="E762" s="227" t="s">
        <v>19</v>
      </c>
      <c r="F762" s="228" t="s">
        <v>1568</v>
      </c>
      <c r="G762" s="226"/>
      <c r="H762" s="229">
        <v>83.640000000000001</v>
      </c>
      <c r="I762" s="230"/>
      <c r="J762" s="226"/>
      <c r="K762" s="226"/>
      <c r="L762" s="231"/>
      <c r="M762" s="232"/>
      <c r="N762" s="233"/>
      <c r="O762" s="233"/>
      <c r="P762" s="233"/>
      <c r="Q762" s="233"/>
      <c r="R762" s="233"/>
      <c r="S762" s="233"/>
      <c r="T762" s="234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5" t="s">
        <v>161</v>
      </c>
      <c r="AU762" s="235" t="s">
        <v>82</v>
      </c>
      <c r="AV762" s="13" t="s">
        <v>82</v>
      </c>
      <c r="AW762" s="13" t="s">
        <v>33</v>
      </c>
      <c r="AX762" s="13" t="s">
        <v>72</v>
      </c>
      <c r="AY762" s="235" t="s">
        <v>148</v>
      </c>
    </row>
    <row r="763" s="13" customFormat="1">
      <c r="A763" s="13"/>
      <c r="B763" s="225"/>
      <c r="C763" s="226"/>
      <c r="D763" s="218" t="s">
        <v>161</v>
      </c>
      <c r="E763" s="227" t="s">
        <v>19</v>
      </c>
      <c r="F763" s="228" t="s">
        <v>1569</v>
      </c>
      <c r="G763" s="226"/>
      <c r="H763" s="229">
        <v>71.159999999999997</v>
      </c>
      <c r="I763" s="230"/>
      <c r="J763" s="226"/>
      <c r="K763" s="226"/>
      <c r="L763" s="231"/>
      <c r="M763" s="232"/>
      <c r="N763" s="233"/>
      <c r="O763" s="233"/>
      <c r="P763" s="233"/>
      <c r="Q763" s="233"/>
      <c r="R763" s="233"/>
      <c r="S763" s="233"/>
      <c r="T763" s="234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5" t="s">
        <v>161</v>
      </c>
      <c r="AU763" s="235" t="s">
        <v>82</v>
      </c>
      <c r="AV763" s="13" t="s">
        <v>82</v>
      </c>
      <c r="AW763" s="13" t="s">
        <v>33</v>
      </c>
      <c r="AX763" s="13" t="s">
        <v>72</v>
      </c>
      <c r="AY763" s="235" t="s">
        <v>148</v>
      </c>
    </row>
    <row r="764" s="14" customFormat="1">
      <c r="A764" s="14"/>
      <c r="B764" s="236"/>
      <c r="C764" s="237"/>
      <c r="D764" s="218" t="s">
        <v>161</v>
      </c>
      <c r="E764" s="238" t="s">
        <v>19</v>
      </c>
      <c r="F764" s="239" t="s">
        <v>254</v>
      </c>
      <c r="G764" s="237"/>
      <c r="H764" s="240">
        <v>154.80000000000001</v>
      </c>
      <c r="I764" s="241"/>
      <c r="J764" s="237"/>
      <c r="K764" s="237"/>
      <c r="L764" s="242"/>
      <c r="M764" s="243"/>
      <c r="N764" s="244"/>
      <c r="O764" s="244"/>
      <c r="P764" s="244"/>
      <c r="Q764" s="244"/>
      <c r="R764" s="244"/>
      <c r="S764" s="244"/>
      <c r="T764" s="245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6" t="s">
        <v>161</v>
      </c>
      <c r="AU764" s="246" t="s">
        <v>82</v>
      </c>
      <c r="AV764" s="14" t="s">
        <v>155</v>
      </c>
      <c r="AW764" s="14" t="s">
        <v>33</v>
      </c>
      <c r="AX764" s="14" t="s">
        <v>80</v>
      </c>
      <c r="AY764" s="246" t="s">
        <v>148</v>
      </c>
    </row>
    <row r="765" s="2" customFormat="1" ht="16.5" customHeight="1">
      <c r="A765" s="39"/>
      <c r="B765" s="40"/>
      <c r="C765" s="262" t="s">
        <v>1570</v>
      </c>
      <c r="D765" s="262" t="s">
        <v>700</v>
      </c>
      <c r="E765" s="263" t="s">
        <v>1571</v>
      </c>
      <c r="F765" s="264" t="s">
        <v>1572</v>
      </c>
      <c r="G765" s="265" t="s">
        <v>174</v>
      </c>
      <c r="H765" s="266">
        <v>170.28</v>
      </c>
      <c r="I765" s="267"/>
      <c r="J765" s="268">
        <f>ROUND(I765*H765,2)</f>
        <v>0</v>
      </c>
      <c r="K765" s="264" t="s">
        <v>662</v>
      </c>
      <c r="L765" s="269"/>
      <c r="M765" s="270" t="s">
        <v>19</v>
      </c>
      <c r="N765" s="271" t="s">
        <v>43</v>
      </c>
      <c r="O765" s="85"/>
      <c r="P765" s="214">
        <f>O765*H765</f>
        <v>0</v>
      </c>
      <c r="Q765" s="214">
        <v>0.0099000000000000008</v>
      </c>
      <c r="R765" s="214">
        <f>Q765*H765</f>
        <v>1.6857720000000001</v>
      </c>
      <c r="S765" s="214">
        <v>0</v>
      </c>
      <c r="T765" s="215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16" t="s">
        <v>383</v>
      </c>
      <c r="AT765" s="216" t="s">
        <v>700</v>
      </c>
      <c r="AU765" s="216" t="s">
        <v>82</v>
      </c>
      <c r="AY765" s="18" t="s">
        <v>148</v>
      </c>
      <c r="BE765" s="217">
        <f>IF(N765="základní",J765,0)</f>
        <v>0</v>
      </c>
      <c r="BF765" s="217">
        <f>IF(N765="snížená",J765,0)</f>
        <v>0</v>
      </c>
      <c r="BG765" s="217">
        <f>IF(N765="zákl. přenesená",J765,0)</f>
        <v>0</v>
      </c>
      <c r="BH765" s="217">
        <f>IF(N765="sníž. přenesená",J765,0)</f>
        <v>0</v>
      </c>
      <c r="BI765" s="217">
        <f>IF(N765="nulová",J765,0)</f>
        <v>0</v>
      </c>
      <c r="BJ765" s="18" t="s">
        <v>80</v>
      </c>
      <c r="BK765" s="217">
        <f>ROUND(I765*H765,2)</f>
        <v>0</v>
      </c>
      <c r="BL765" s="18" t="s">
        <v>261</v>
      </c>
      <c r="BM765" s="216" t="s">
        <v>1573</v>
      </c>
    </row>
    <row r="766" s="2" customFormat="1">
      <c r="A766" s="39"/>
      <c r="B766" s="40"/>
      <c r="C766" s="41"/>
      <c r="D766" s="218" t="s">
        <v>157</v>
      </c>
      <c r="E766" s="41"/>
      <c r="F766" s="219" t="s">
        <v>1572</v>
      </c>
      <c r="G766" s="41"/>
      <c r="H766" s="41"/>
      <c r="I766" s="220"/>
      <c r="J766" s="41"/>
      <c r="K766" s="41"/>
      <c r="L766" s="45"/>
      <c r="M766" s="221"/>
      <c r="N766" s="222"/>
      <c r="O766" s="85"/>
      <c r="P766" s="85"/>
      <c r="Q766" s="85"/>
      <c r="R766" s="85"/>
      <c r="S766" s="85"/>
      <c r="T766" s="86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157</v>
      </c>
      <c r="AU766" s="18" t="s">
        <v>82</v>
      </c>
    </row>
    <row r="767" s="2" customFormat="1">
      <c r="A767" s="39"/>
      <c r="B767" s="40"/>
      <c r="C767" s="41"/>
      <c r="D767" s="223" t="s">
        <v>159</v>
      </c>
      <c r="E767" s="41"/>
      <c r="F767" s="224" t="s">
        <v>1574</v>
      </c>
      <c r="G767" s="41"/>
      <c r="H767" s="41"/>
      <c r="I767" s="220"/>
      <c r="J767" s="41"/>
      <c r="K767" s="41"/>
      <c r="L767" s="45"/>
      <c r="M767" s="221"/>
      <c r="N767" s="222"/>
      <c r="O767" s="85"/>
      <c r="P767" s="85"/>
      <c r="Q767" s="85"/>
      <c r="R767" s="85"/>
      <c r="S767" s="85"/>
      <c r="T767" s="86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159</v>
      </c>
      <c r="AU767" s="18" t="s">
        <v>82</v>
      </c>
    </row>
    <row r="768" s="13" customFormat="1">
      <c r="A768" s="13"/>
      <c r="B768" s="225"/>
      <c r="C768" s="226"/>
      <c r="D768" s="218" t="s">
        <v>161</v>
      </c>
      <c r="E768" s="227" t="s">
        <v>19</v>
      </c>
      <c r="F768" s="228" t="s">
        <v>957</v>
      </c>
      <c r="G768" s="226"/>
      <c r="H768" s="229">
        <v>154.80000000000001</v>
      </c>
      <c r="I768" s="230"/>
      <c r="J768" s="226"/>
      <c r="K768" s="226"/>
      <c r="L768" s="231"/>
      <c r="M768" s="232"/>
      <c r="N768" s="233"/>
      <c r="O768" s="233"/>
      <c r="P768" s="233"/>
      <c r="Q768" s="233"/>
      <c r="R768" s="233"/>
      <c r="S768" s="233"/>
      <c r="T768" s="234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5" t="s">
        <v>161</v>
      </c>
      <c r="AU768" s="235" t="s">
        <v>82</v>
      </c>
      <c r="AV768" s="13" t="s">
        <v>82</v>
      </c>
      <c r="AW768" s="13" t="s">
        <v>33</v>
      </c>
      <c r="AX768" s="13" t="s">
        <v>80</v>
      </c>
      <c r="AY768" s="235" t="s">
        <v>148</v>
      </c>
    </row>
    <row r="769" s="13" customFormat="1">
      <c r="A769" s="13"/>
      <c r="B769" s="225"/>
      <c r="C769" s="226"/>
      <c r="D769" s="218" t="s">
        <v>161</v>
      </c>
      <c r="E769" s="226"/>
      <c r="F769" s="228" t="s">
        <v>1575</v>
      </c>
      <c r="G769" s="226"/>
      <c r="H769" s="229">
        <v>170.28</v>
      </c>
      <c r="I769" s="230"/>
      <c r="J769" s="226"/>
      <c r="K769" s="226"/>
      <c r="L769" s="231"/>
      <c r="M769" s="232"/>
      <c r="N769" s="233"/>
      <c r="O769" s="233"/>
      <c r="P769" s="233"/>
      <c r="Q769" s="233"/>
      <c r="R769" s="233"/>
      <c r="S769" s="233"/>
      <c r="T769" s="23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5" t="s">
        <v>161</v>
      </c>
      <c r="AU769" s="235" t="s">
        <v>82</v>
      </c>
      <c r="AV769" s="13" t="s">
        <v>82</v>
      </c>
      <c r="AW769" s="13" t="s">
        <v>4</v>
      </c>
      <c r="AX769" s="13" t="s">
        <v>80</v>
      </c>
      <c r="AY769" s="235" t="s">
        <v>148</v>
      </c>
    </row>
    <row r="770" s="2" customFormat="1" ht="33" customHeight="1">
      <c r="A770" s="39"/>
      <c r="B770" s="40"/>
      <c r="C770" s="205" t="s">
        <v>1576</v>
      </c>
      <c r="D770" s="205" t="s">
        <v>150</v>
      </c>
      <c r="E770" s="206" t="s">
        <v>1577</v>
      </c>
      <c r="F770" s="207" t="s">
        <v>1578</v>
      </c>
      <c r="G770" s="208" t="s">
        <v>174</v>
      </c>
      <c r="H770" s="209">
        <v>34.299999999999997</v>
      </c>
      <c r="I770" s="210"/>
      <c r="J770" s="211">
        <f>ROUND(I770*H770,2)</f>
        <v>0</v>
      </c>
      <c r="K770" s="207" t="s">
        <v>662</v>
      </c>
      <c r="L770" s="45"/>
      <c r="M770" s="212" t="s">
        <v>19</v>
      </c>
      <c r="N770" s="213" t="s">
        <v>43</v>
      </c>
      <c r="O770" s="85"/>
      <c r="P770" s="214">
        <f>O770*H770</f>
        <v>0</v>
      </c>
      <c r="Q770" s="214">
        <v>0.00027</v>
      </c>
      <c r="R770" s="214">
        <f>Q770*H770</f>
        <v>0.0092610000000000001</v>
      </c>
      <c r="S770" s="214">
        <v>0</v>
      </c>
      <c r="T770" s="215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16" t="s">
        <v>261</v>
      </c>
      <c r="AT770" s="216" t="s">
        <v>150</v>
      </c>
      <c r="AU770" s="216" t="s">
        <v>82</v>
      </c>
      <c r="AY770" s="18" t="s">
        <v>148</v>
      </c>
      <c r="BE770" s="217">
        <f>IF(N770="základní",J770,0)</f>
        <v>0</v>
      </c>
      <c r="BF770" s="217">
        <f>IF(N770="snížená",J770,0)</f>
        <v>0</v>
      </c>
      <c r="BG770" s="217">
        <f>IF(N770="zákl. přenesená",J770,0)</f>
        <v>0</v>
      </c>
      <c r="BH770" s="217">
        <f>IF(N770="sníž. přenesená",J770,0)</f>
        <v>0</v>
      </c>
      <c r="BI770" s="217">
        <f>IF(N770="nulová",J770,0)</f>
        <v>0</v>
      </c>
      <c r="BJ770" s="18" t="s">
        <v>80</v>
      </c>
      <c r="BK770" s="217">
        <f>ROUND(I770*H770,2)</f>
        <v>0</v>
      </c>
      <c r="BL770" s="18" t="s">
        <v>261</v>
      </c>
      <c r="BM770" s="216" t="s">
        <v>1579</v>
      </c>
    </row>
    <row r="771" s="2" customFormat="1">
      <c r="A771" s="39"/>
      <c r="B771" s="40"/>
      <c r="C771" s="41"/>
      <c r="D771" s="218" t="s">
        <v>157</v>
      </c>
      <c r="E771" s="41"/>
      <c r="F771" s="219" t="s">
        <v>1580</v>
      </c>
      <c r="G771" s="41"/>
      <c r="H771" s="41"/>
      <c r="I771" s="220"/>
      <c r="J771" s="41"/>
      <c r="K771" s="41"/>
      <c r="L771" s="45"/>
      <c r="M771" s="221"/>
      <c r="N771" s="222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157</v>
      </c>
      <c r="AU771" s="18" t="s">
        <v>82</v>
      </c>
    </row>
    <row r="772" s="2" customFormat="1">
      <c r="A772" s="39"/>
      <c r="B772" s="40"/>
      <c r="C772" s="41"/>
      <c r="D772" s="223" t="s">
        <v>159</v>
      </c>
      <c r="E772" s="41"/>
      <c r="F772" s="224" t="s">
        <v>1581</v>
      </c>
      <c r="G772" s="41"/>
      <c r="H772" s="41"/>
      <c r="I772" s="220"/>
      <c r="J772" s="41"/>
      <c r="K772" s="41"/>
      <c r="L772" s="45"/>
      <c r="M772" s="221"/>
      <c r="N772" s="222"/>
      <c r="O772" s="85"/>
      <c r="P772" s="85"/>
      <c r="Q772" s="85"/>
      <c r="R772" s="85"/>
      <c r="S772" s="85"/>
      <c r="T772" s="86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159</v>
      </c>
      <c r="AU772" s="18" t="s">
        <v>82</v>
      </c>
    </row>
    <row r="773" s="13" customFormat="1">
      <c r="A773" s="13"/>
      <c r="B773" s="225"/>
      <c r="C773" s="226"/>
      <c r="D773" s="218" t="s">
        <v>161</v>
      </c>
      <c r="E773" s="227" t="s">
        <v>19</v>
      </c>
      <c r="F773" s="228" t="s">
        <v>1582</v>
      </c>
      <c r="G773" s="226"/>
      <c r="H773" s="229">
        <v>14.9</v>
      </c>
      <c r="I773" s="230"/>
      <c r="J773" s="226"/>
      <c r="K773" s="226"/>
      <c r="L773" s="231"/>
      <c r="M773" s="232"/>
      <c r="N773" s="233"/>
      <c r="O773" s="233"/>
      <c r="P773" s="233"/>
      <c r="Q773" s="233"/>
      <c r="R773" s="233"/>
      <c r="S773" s="233"/>
      <c r="T773" s="23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5" t="s">
        <v>161</v>
      </c>
      <c r="AU773" s="235" t="s">
        <v>82</v>
      </c>
      <c r="AV773" s="13" t="s">
        <v>82</v>
      </c>
      <c r="AW773" s="13" t="s">
        <v>33</v>
      </c>
      <c r="AX773" s="13" t="s">
        <v>72</v>
      </c>
      <c r="AY773" s="235" t="s">
        <v>148</v>
      </c>
    </row>
    <row r="774" s="13" customFormat="1">
      <c r="A774" s="13"/>
      <c r="B774" s="225"/>
      <c r="C774" s="226"/>
      <c r="D774" s="218" t="s">
        <v>161</v>
      </c>
      <c r="E774" s="227" t="s">
        <v>19</v>
      </c>
      <c r="F774" s="228" t="s">
        <v>1583</v>
      </c>
      <c r="G774" s="226"/>
      <c r="H774" s="229">
        <v>19.399999999999999</v>
      </c>
      <c r="I774" s="230"/>
      <c r="J774" s="226"/>
      <c r="K774" s="226"/>
      <c r="L774" s="231"/>
      <c r="M774" s="232"/>
      <c r="N774" s="233"/>
      <c r="O774" s="233"/>
      <c r="P774" s="233"/>
      <c r="Q774" s="233"/>
      <c r="R774" s="233"/>
      <c r="S774" s="233"/>
      <c r="T774" s="23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5" t="s">
        <v>161</v>
      </c>
      <c r="AU774" s="235" t="s">
        <v>82</v>
      </c>
      <c r="AV774" s="13" t="s">
        <v>82</v>
      </c>
      <c r="AW774" s="13" t="s">
        <v>33</v>
      </c>
      <c r="AX774" s="13" t="s">
        <v>72</v>
      </c>
      <c r="AY774" s="235" t="s">
        <v>148</v>
      </c>
    </row>
    <row r="775" s="14" customFormat="1">
      <c r="A775" s="14"/>
      <c r="B775" s="236"/>
      <c r="C775" s="237"/>
      <c r="D775" s="218" t="s">
        <v>161</v>
      </c>
      <c r="E775" s="238" t="s">
        <v>19</v>
      </c>
      <c r="F775" s="239" t="s">
        <v>254</v>
      </c>
      <c r="G775" s="237"/>
      <c r="H775" s="240">
        <v>34.299999999999997</v>
      </c>
      <c r="I775" s="241"/>
      <c r="J775" s="237"/>
      <c r="K775" s="237"/>
      <c r="L775" s="242"/>
      <c r="M775" s="243"/>
      <c r="N775" s="244"/>
      <c r="O775" s="244"/>
      <c r="P775" s="244"/>
      <c r="Q775" s="244"/>
      <c r="R775" s="244"/>
      <c r="S775" s="244"/>
      <c r="T775" s="245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6" t="s">
        <v>161</v>
      </c>
      <c r="AU775" s="246" t="s">
        <v>82</v>
      </c>
      <c r="AV775" s="14" t="s">
        <v>155</v>
      </c>
      <c r="AW775" s="14" t="s">
        <v>33</v>
      </c>
      <c r="AX775" s="14" t="s">
        <v>80</v>
      </c>
      <c r="AY775" s="246" t="s">
        <v>148</v>
      </c>
    </row>
    <row r="776" s="2" customFormat="1" ht="16.5" customHeight="1">
      <c r="A776" s="39"/>
      <c r="B776" s="40"/>
      <c r="C776" s="262" t="s">
        <v>1584</v>
      </c>
      <c r="D776" s="262" t="s">
        <v>700</v>
      </c>
      <c r="E776" s="263" t="s">
        <v>1585</v>
      </c>
      <c r="F776" s="264" t="s">
        <v>1586</v>
      </c>
      <c r="G776" s="265" t="s">
        <v>377</v>
      </c>
      <c r="H776" s="266">
        <v>1</v>
      </c>
      <c r="I776" s="267"/>
      <c r="J776" s="268">
        <f>ROUND(I776*H776,2)</f>
        <v>0</v>
      </c>
      <c r="K776" s="264" t="s">
        <v>19</v>
      </c>
      <c r="L776" s="269"/>
      <c r="M776" s="270" t="s">
        <v>19</v>
      </c>
      <c r="N776" s="271" t="s">
        <v>43</v>
      </c>
      <c r="O776" s="85"/>
      <c r="P776" s="214">
        <f>O776*H776</f>
        <v>0</v>
      </c>
      <c r="Q776" s="214">
        <v>0</v>
      </c>
      <c r="R776" s="214">
        <f>Q776*H776</f>
        <v>0</v>
      </c>
      <c r="S776" s="214">
        <v>0</v>
      </c>
      <c r="T776" s="215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16" t="s">
        <v>383</v>
      </c>
      <c r="AT776" s="216" t="s">
        <v>700</v>
      </c>
      <c r="AU776" s="216" t="s">
        <v>82</v>
      </c>
      <c r="AY776" s="18" t="s">
        <v>148</v>
      </c>
      <c r="BE776" s="217">
        <f>IF(N776="základní",J776,0)</f>
        <v>0</v>
      </c>
      <c r="BF776" s="217">
        <f>IF(N776="snížená",J776,0)</f>
        <v>0</v>
      </c>
      <c r="BG776" s="217">
        <f>IF(N776="zákl. přenesená",J776,0)</f>
        <v>0</v>
      </c>
      <c r="BH776" s="217">
        <f>IF(N776="sníž. přenesená",J776,0)</f>
        <v>0</v>
      </c>
      <c r="BI776" s="217">
        <f>IF(N776="nulová",J776,0)</f>
        <v>0</v>
      </c>
      <c r="BJ776" s="18" t="s">
        <v>80</v>
      </c>
      <c r="BK776" s="217">
        <f>ROUND(I776*H776,2)</f>
        <v>0</v>
      </c>
      <c r="BL776" s="18" t="s">
        <v>261</v>
      </c>
      <c r="BM776" s="216" t="s">
        <v>1587</v>
      </c>
    </row>
    <row r="777" s="2" customFormat="1">
      <c r="A777" s="39"/>
      <c r="B777" s="40"/>
      <c r="C777" s="41"/>
      <c r="D777" s="218" t="s">
        <v>157</v>
      </c>
      <c r="E777" s="41"/>
      <c r="F777" s="219" t="s">
        <v>1586</v>
      </c>
      <c r="G777" s="41"/>
      <c r="H777" s="41"/>
      <c r="I777" s="220"/>
      <c r="J777" s="41"/>
      <c r="K777" s="41"/>
      <c r="L777" s="45"/>
      <c r="M777" s="221"/>
      <c r="N777" s="222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157</v>
      </c>
      <c r="AU777" s="18" t="s">
        <v>82</v>
      </c>
    </row>
    <row r="778" s="2" customFormat="1" ht="16.5" customHeight="1">
      <c r="A778" s="39"/>
      <c r="B778" s="40"/>
      <c r="C778" s="262" t="s">
        <v>1588</v>
      </c>
      <c r="D778" s="262" t="s">
        <v>700</v>
      </c>
      <c r="E778" s="263" t="s">
        <v>1589</v>
      </c>
      <c r="F778" s="264" t="s">
        <v>1590</v>
      </c>
      <c r="G778" s="265" t="s">
        <v>377</v>
      </c>
      <c r="H778" s="266">
        <v>1</v>
      </c>
      <c r="I778" s="267"/>
      <c r="J778" s="268">
        <f>ROUND(I778*H778,2)</f>
        <v>0</v>
      </c>
      <c r="K778" s="264" t="s">
        <v>19</v>
      </c>
      <c r="L778" s="269"/>
      <c r="M778" s="270" t="s">
        <v>19</v>
      </c>
      <c r="N778" s="271" t="s">
        <v>43</v>
      </c>
      <c r="O778" s="85"/>
      <c r="P778" s="214">
        <f>O778*H778</f>
        <v>0</v>
      </c>
      <c r="Q778" s="214">
        <v>0</v>
      </c>
      <c r="R778" s="214">
        <f>Q778*H778</f>
        <v>0</v>
      </c>
      <c r="S778" s="214">
        <v>0</v>
      </c>
      <c r="T778" s="215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16" t="s">
        <v>383</v>
      </c>
      <c r="AT778" s="216" t="s">
        <v>700</v>
      </c>
      <c r="AU778" s="216" t="s">
        <v>82</v>
      </c>
      <c r="AY778" s="18" t="s">
        <v>148</v>
      </c>
      <c r="BE778" s="217">
        <f>IF(N778="základní",J778,0)</f>
        <v>0</v>
      </c>
      <c r="BF778" s="217">
        <f>IF(N778="snížená",J778,0)</f>
        <v>0</v>
      </c>
      <c r="BG778" s="217">
        <f>IF(N778="zákl. přenesená",J778,0)</f>
        <v>0</v>
      </c>
      <c r="BH778" s="217">
        <f>IF(N778="sníž. přenesená",J778,0)</f>
        <v>0</v>
      </c>
      <c r="BI778" s="217">
        <f>IF(N778="nulová",J778,0)</f>
        <v>0</v>
      </c>
      <c r="BJ778" s="18" t="s">
        <v>80</v>
      </c>
      <c r="BK778" s="217">
        <f>ROUND(I778*H778,2)</f>
        <v>0</v>
      </c>
      <c r="BL778" s="18" t="s">
        <v>261</v>
      </c>
      <c r="BM778" s="216" t="s">
        <v>1591</v>
      </c>
    </row>
    <row r="779" s="2" customFormat="1">
      <c r="A779" s="39"/>
      <c r="B779" s="40"/>
      <c r="C779" s="41"/>
      <c r="D779" s="218" t="s">
        <v>157</v>
      </c>
      <c r="E779" s="41"/>
      <c r="F779" s="219" t="s">
        <v>1590</v>
      </c>
      <c r="G779" s="41"/>
      <c r="H779" s="41"/>
      <c r="I779" s="220"/>
      <c r="J779" s="41"/>
      <c r="K779" s="41"/>
      <c r="L779" s="45"/>
      <c r="M779" s="221"/>
      <c r="N779" s="222"/>
      <c r="O779" s="85"/>
      <c r="P779" s="85"/>
      <c r="Q779" s="85"/>
      <c r="R779" s="85"/>
      <c r="S779" s="85"/>
      <c r="T779" s="86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157</v>
      </c>
      <c r="AU779" s="18" t="s">
        <v>82</v>
      </c>
    </row>
    <row r="780" s="2" customFormat="1" ht="24.15" customHeight="1">
      <c r="A780" s="39"/>
      <c r="B780" s="40"/>
      <c r="C780" s="205" t="s">
        <v>1592</v>
      </c>
      <c r="D780" s="205" t="s">
        <v>150</v>
      </c>
      <c r="E780" s="206" t="s">
        <v>1593</v>
      </c>
      <c r="F780" s="207" t="s">
        <v>1594</v>
      </c>
      <c r="G780" s="208" t="s">
        <v>174</v>
      </c>
      <c r="H780" s="209">
        <v>346.84199999999998</v>
      </c>
      <c r="I780" s="210"/>
      <c r="J780" s="211">
        <f>ROUND(I780*H780,2)</f>
        <v>0</v>
      </c>
      <c r="K780" s="207" t="s">
        <v>662</v>
      </c>
      <c r="L780" s="45"/>
      <c r="M780" s="212" t="s">
        <v>19</v>
      </c>
      <c r="N780" s="213" t="s">
        <v>43</v>
      </c>
      <c r="O780" s="85"/>
      <c r="P780" s="214">
        <f>O780*H780</f>
        <v>0</v>
      </c>
      <c r="Q780" s="214">
        <v>0.00027</v>
      </c>
      <c r="R780" s="214">
        <f>Q780*H780</f>
        <v>0.093647339999999996</v>
      </c>
      <c r="S780" s="214">
        <v>0</v>
      </c>
      <c r="T780" s="215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16" t="s">
        <v>261</v>
      </c>
      <c r="AT780" s="216" t="s">
        <v>150</v>
      </c>
      <c r="AU780" s="216" t="s">
        <v>82</v>
      </c>
      <c r="AY780" s="18" t="s">
        <v>148</v>
      </c>
      <c r="BE780" s="217">
        <f>IF(N780="základní",J780,0)</f>
        <v>0</v>
      </c>
      <c r="BF780" s="217">
        <f>IF(N780="snížená",J780,0)</f>
        <v>0</v>
      </c>
      <c r="BG780" s="217">
        <f>IF(N780="zákl. přenesená",J780,0)</f>
        <v>0</v>
      </c>
      <c r="BH780" s="217">
        <f>IF(N780="sníž. přenesená",J780,0)</f>
        <v>0</v>
      </c>
      <c r="BI780" s="217">
        <f>IF(N780="nulová",J780,0)</f>
        <v>0</v>
      </c>
      <c r="BJ780" s="18" t="s">
        <v>80</v>
      </c>
      <c r="BK780" s="217">
        <f>ROUND(I780*H780,2)</f>
        <v>0</v>
      </c>
      <c r="BL780" s="18" t="s">
        <v>261</v>
      </c>
      <c r="BM780" s="216" t="s">
        <v>1595</v>
      </c>
    </row>
    <row r="781" s="2" customFormat="1">
      <c r="A781" s="39"/>
      <c r="B781" s="40"/>
      <c r="C781" s="41"/>
      <c r="D781" s="218" t="s">
        <v>157</v>
      </c>
      <c r="E781" s="41"/>
      <c r="F781" s="219" t="s">
        <v>1596</v>
      </c>
      <c r="G781" s="41"/>
      <c r="H781" s="41"/>
      <c r="I781" s="220"/>
      <c r="J781" s="41"/>
      <c r="K781" s="41"/>
      <c r="L781" s="45"/>
      <c r="M781" s="221"/>
      <c r="N781" s="222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157</v>
      </c>
      <c r="AU781" s="18" t="s">
        <v>82</v>
      </c>
    </row>
    <row r="782" s="2" customFormat="1">
      <c r="A782" s="39"/>
      <c r="B782" s="40"/>
      <c r="C782" s="41"/>
      <c r="D782" s="223" t="s">
        <v>159</v>
      </c>
      <c r="E782" s="41"/>
      <c r="F782" s="224" t="s">
        <v>1597</v>
      </c>
      <c r="G782" s="41"/>
      <c r="H782" s="41"/>
      <c r="I782" s="220"/>
      <c r="J782" s="41"/>
      <c r="K782" s="41"/>
      <c r="L782" s="45"/>
      <c r="M782" s="221"/>
      <c r="N782" s="222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159</v>
      </c>
      <c r="AU782" s="18" t="s">
        <v>82</v>
      </c>
    </row>
    <row r="783" s="13" customFormat="1">
      <c r="A783" s="13"/>
      <c r="B783" s="225"/>
      <c r="C783" s="226"/>
      <c r="D783" s="218" t="s">
        <v>161</v>
      </c>
      <c r="E783" s="227" t="s">
        <v>19</v>
      </c>
      <c r="F783" s="228" t="s">
        <v>1598</v>
      </c>
      <c r="G783" s="226"/>
      <c r="H783" s="229">
        <v>142.97499999999999</v>
      </c>
      <c r="I783" s="230"/>
      <c r="J783" s="226"/>
      <c r="K783" s="226"/>
      <c r="L783" s="231"/>
      <c r="M783" s="232"/>
      <c r="N783" s="233"/>
      <c r="O783" s="233"/>
      <c r="P783" s="233"/>
      <c r="Q783" s="233"/>
      <c r="R783" s="233"/>
      <c r="S783" s="233"/>
      <c r="T783" s="234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5" t="s">
        <v>161</v>
      </c>
      <c r="AU783" s="235" t="s">
        <v>82</v>
      </c>
      <c r="AV783" s="13" t="s">
        <v>82</v>
      </c>
      <c r="AW783" s="13" t="s">
        <v>33</v>
      </c>
      <c r="AX783" s="13" t="s">
        <v>72</v>
      </c>
      <c r="AY783" s="235" t="s">
        <v>148</v>
      </c>
    </row>
    <row r="784" s="13" customFormat="1">
      <c r="A784" s="13"/>
      <c r="B784" s="225"/>
      <c r="C784" s="226"/>
      <c r="D784" s="218" t="s">
        <v>161</v>
      </c>
      <c r="E784" s="227" t="s">
        <v>19</v>
      </c>
      <c r="F784" s="228" t="s">
        <v>1599</v>
      </c>
      <c r="G784" s="226"/>
      <c r="H784" s="229">
        <v>18.018999999999998</v>
      </c>
      <c r="I784" s="230"/>
      <c r="J784" s="226"/>
      <c r="K784" s="226"/>
      <c r="L784" s="231"/>
      <c r="M784" s="232"/>
      <c r="N784" s="233"/>
      <c r="O784" s="233"/>
      <c r="P784" s="233"/>
      <c r="Q784" s="233"/>
      <c r="R784" s="233"/>
      <c r="S784" s="233"/>
      <c r="T784" s="234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5" t="s">
        <v>161</v>
      </c>
      <c r="AU784" s="235" t="s">
        <v>82</v>
      </c>
      <c r="AV784" s="13" t="s">
        <v>82</v>
      </c>
      <c r="AW784" s="13" t="s">
        <v>33</v>
      </c>
      <c r="AX784" s="13" t="s">
        <v>72</v>
      </c>
      <c r="AY784" s="235" t="s">
        <v>148</v>
      </c>
    </row>
    <row r="785" s="13" customFormat="1">
      <c r="A785" s="13"/>
      <c r="B785" s="225"/>
      <c r="C785" s="226"/>
      <c r="D785" s="218" t="s">
        <v>161</v>
      </c>
      <c r="E785" s="227" t="s">
        <v>19</v>
      </c>
      <c r="F785" s="228" t="s">
        <v>1600</v>
      </c>
      <c r="G785" s="226"/>
      <c r="H785" s="229">
        <v>2.4409999999999998</v>
      </c>
      <c r="I785" s="230"/>
      <c r="J785" s="226"/>
      <c r="K785" s="226"/>
      <c r="L785" s="231"/>
      <c r="M785" s="232"/>
      <c r="N785" s="233"/>
      <c r="O785" s="233"/>
      <c r="P785" s="233"/>
      <c r="Q785" s="233"/>
      <c r="R785" s="233"/>
      <c r="S785" s="233"/>
      <c r="T785" s="234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5" t="s">
        <v>161</v>
      </c>
      <c r="AU785" s="235" t="s">
        <v>82</v>
      </c>
      <c r="AV785" s="13" t="s">
        <v>82</v>
      </c>
      <c r="AW785" s="13" t="s">
        <v>33</v>
      </c>
      <c r="AX785" s="13" t="s">
        <v>72</v>
      </c>
      <c r="AY785" s="235" t="s">
        <v>148</v>
      </c>
    </row>
    <row r="786" s="13" customFormat="1">
      <c r="A786" s="13"/>
      <c r="B786" s="225"/>
      <c r="C786" s="226"/>
      <c r="D786" s="218" t="s">
        <v>161</v>
      </c>
      <c r="E786" s="227" t="s">
        <v>19</v>
      </c>
      <c r="F786" s="228" t="s">
        <v>1601</v>
      </c>
      <c r="G786" s="226"/>
      <c r="H786" s="229">
        <v>3.7200000000000002</v>
      </c>
      <c r="I786" s="230"/>
      <c r="J786" s="226"/>
      <c r="K786" s="226"/>
      <c r="L786" s="231"/>
      <c r="M786" s="232"/>
      <c r="N786" s="233"/>
      <c r="O786" s="233"/>
      <c r="P786" s="233"/>
      <c r="Q786" s="233"/>
      <c r="R786" s="233"/>
      <c r="S786" s="233"/>
      <c r="T786" s="234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5" t="s">
        <v>161</v>
      </c>
      <c r="AU786" s="235" t="s">
        <v>82</v>
      </c>
      <c r="AV786" s="13" t="s">
        <v>82</v>
      </c>
      <c r="AW786" s="13" t="s">
        <v>33</v>
      </c>
      <c r="AX786" s="13" t="s">
        <v>72</v>
      </c>
      <c r="AY786" s="235" t="s">
        <v>148</v>
      </c>
    </row>
    <row r="787" s="13" customFormat="1">
      <c r="A787" s="13"/>
      <c r="B787" s="225"/>
      <c r="C787" s="226"/>
      <c r="D787" s="218" t="s">
        <v>161</v>
      </c>
      <c r="E787" s="227" t="s">
        <v>19</v>
      </c>
      <c r="F787" s="228" t="s">
        <v>1602</v>
      </c>
      <c r="G787" s="226"/>
      <c r="H787" s="229">
        <v>28.829999999999998</v>
      </c>
      <c r="I787" s="230"/>
      <c r="J787" s="226"/>
      <c r="K787" s="226"/>
      <c r="L787" s="231"/>
      <c r="M787" s="232"/>
      <c r="N787" s="233"/>
      <c r="O787" s="233"/>
      <c r="P787" s="233"/>
      <c r="Q787" s="233"/>
      <c r="R787" s="233"/>
      <c r="S787" s="233"/>
      <c r="T787" s="234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5" t="s">
        <v>161</v>
      </c>
      <c r="AU787" s="235" t="s">
        <v>82</v>
      </c>
      <c r="AV787" s="13" t="s">
        <v>82</v>
      </c>
      <c r="AW787" s="13" t="s">
        <v>33</v>
      </c>
      <c r="AX787" s="13" t="s">
        <v>72</v>
      </c>
      <c r="AY787" s="235" t="s">
        <v>148</v>
      </c>
    </row>
    <row r="788" s="13" customFormat="1">
      <c r="A788" s="13"/>
      <c r="B788" s="225"/>
      <c r="C788" s="226"/>
      <c r="D788" s="218" t="s">
        <v>161</v>
      </c>
      <c r="E788" s="227" t="s">
        <v>19</v>
      </c>
      <c r="F788" s="228" t="s">
        <v>1603</v>
      </c>
      <c r="G788" s="226"/>
      <c r="H788" s="229">
        <v>9.4550000000000001</v>
      </c>
      <c r="I788" s="230"/>
      <c r="J788" s="226"/>
      <c r="K788" s="226"/>
      <c r="L788" s="231"/>
      <c r="M788" s="232"/>
      <c r="N788" s="233"/>
      <c r="O788" s="233"/>
      <c r="P788" s="233"/>
      <c r="Q788" s="233"/>
      <c r="R788" s="233"/>
      <c r="S788" s="233"/>
      <c r="T788" s="234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5" t="s">
        <v>161</v>
      </c>
      <c r="AU788" s="235" t="s">
        <v>82</v>
      </c>
      <c r="AV788" s="13" t="s">
        <v>82</v>
      </c>
      <c r="AW788" s="13" t="s">
        <v>33</v>
      </c>
      <c r="AX788" s="13" t="s">
        <v>72</v>
      </c>
      <c r="AY788" s="235" t="s">
        <v>148</v>
      </c>
    </row>
    <row r="789" s="13" customFormat="1">
      <c r="A789" s="13"/>
      <c r="B789" s="225"/>
      <c r="C789" s="226"/>
      <c r="D789" s="218" t="s">
        <v>161</v>
      </c>
      <c r="E789" s="227" t="s">
        <v>19</v>
      </c>
      <c r="F789" s="228" t="s">
        <v>1604</v>
      </c>
      <c r="G789" s="226"/>
      <c r="H789" s="229">
        <v>3.7200000000000002</v>
      </c>
      <c r="I789" s="230"/>
      <c r="J789" s="226"/>
      <c r="K789" s="226"/>
      <c r="L789" s="231"/>
      <c r="M789" s="232"/>
      <c r="N789" s="233"/>
      <c r="O789" s="233"/>
      <c r="P789" s="233"/>
      <c r="Q789" s="233"/>
      <c r="R789" s="233"/>
      <c r="S789" s="233"/>
      <c r="T789" s="234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5" t="s">
        <v>161</v>
      </c>
      <c r="AU789" s="235" t="s">
        <v>82</v>
      </c>
      <c r="AV789" s="13" t="s">
        <v>82</v>
      </c>
      <c r="AW789" s="13" t="s">
        <v>33</v>
      </c>
      <c r="AX789" s="13" t="s">
        <v>72</v>
      </c>
      <c r="AY789" s="235" t="s">
        <v>148</v>
      </c>
    </row>
    <row r="790" s="13" customFormat="1">
      <c r="A790" s="13"/>
      <c r="B790" s="225"/>
      <c r="C790" s="226"/>
      <c r="D790" s="218" t="s">
        <v>161</v>
      </c>
      <c r="E790" s="227" t="s">
        <v>19</v>
      </c>
      <c r="F790" s="228" t="s">
        <v>1605</v>
      </c>
      <c r="G790" s="226"/>
      <c r="H790" s="229">
        <v>40.362000000000002</v>
      </c>
      <c r="I790" s="230"/>
      <c r="J790" s="226"/>
      <c r="K790" s="226"/>
      <c r="L790" s="231"/>
      <c r="M790" s="232"/>
      <c r="N790" s="233"/>
      <c r="O790" s="233"/>
      <c r="P790" s="233"/>
      <c r="Q790" s="233"/>
      <c r="R790" s="233"/>
      <c r="S790" s="233"/>
      <c r="T790" s="234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5" t="s">
        <v>161</v>
      </c>
      <c r="AU790" s="235" t="s">
        <v>82</v>
      </c>
      <c r="AV790" s="13" t="s">
        <v>82</v>
      </c>
      <c r="AW790" s="13" t="s">
        <v>33</v>
      </c>
      <c r="AX790" s="13" t="s">
        <v>72</v>
      </c>
      <c r="AY790" s="235" t="s">
        <v>148</v>
      </c>
    </row>
    <row r="791" s="13" customFormat="1">
      <c r="A791" s="13"/>
      <c r="B791" s="225"/>
      <c r="C791" s="226"/>
      <c r="D791" s="218" t="s">
        <v>161</v>
      </c>
      <c r="E791" s="227" t="s">
        <v>19</v>
      </c>
      <c r="F791" s="228" t="s">
        <v>1606</v>
      </c>
      <c r="G791" s="226"/>
      <c r="H791" s="229">
        <v>17.173999999999999</v>
      </c>
      <c r="I791" s="230"/>
      <c r="J791" s="226"/>
      <c r="K791" s="226"/>
      <c r="L791" s="231"/>
      <c r="M791" s="232"/>
      <c r="N791" s="233"/>
      <c r="O791" s="233"/>
      <c r="P791" s="233"/>
      <c r="Q791" s="233"/>
      <c r="R791" s="233"/>
      <c r="S791" s="233"/>
      <c r="T791" s="234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5" t="s">
        <v>161</v>
      </c>
      <c r="AU791" s="235" t="s">
        <v>82</v>
      </c>
      <c r="AV791" s="13" t="s">
        <v>82</v>
      </c>
      <c r="AW791" s="13" t="s">
        <v>33</v>
      </c>
      <c r="AX791" s="13" t="s">
        <v>72</v>
      </c>
      <c r="AY791" s="235" t="s">
        <v>148</v>
      </c>
    </row>
    <row r="792" s="13" customFormat="1">
      <c r="A792" s="13"/>
      <c r="B792" s="225"/>
      <c r="C792" s="226"/>
      <c r="D792" s="218" t="s">
        <v>161</v>
      </c>
      <c r="E792" s="227" t="s">
        <v>19</v>
      </c>
      <c r="F792" s="228" t="s">
        <v>1607</v>
      </c>
      <c r="G792" s="226"/>
      <c r="H792" s="229">
        <v>5.9199999999999999</v>
      </c>
      <c r="I792" s="230"/>
      <c r="J792" s="226"/>
      <c r="K792" s="226"/>
      <c r="L792" s="231"/>
      <c r="M792" s="232"/>
      <c r="N792" s="233"/>
      <c r="O792" s="233"/>
      <c r="P792" s="233"/>
      <c r="Q792" s="233"/>
      <c r="R792" s="233"/>
      <c r="S792" s="233"/>
      <c r="T792" s="234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5" t="s">
        <v>161</v>
      </c>
      <c r="AU792" s="235" t="s">
        <v>82</v>
      </c>
      <c r="AV792" s="13" t="s">
        <v>82</v>
      </c>
      <c r="AW792" s="13" t="s">
        <v>33</v>
      </c>
      <c r="AX792" s="13" t="s">
        <v>72</v>
      </c>
      <c r="AY792" s="235" t="s">
        <v>148</v>
      </c>
    </row>
    <row r="793" s="13" customFormat="1">
      <c r="A793" s="13"/>
      <c r="B793" s="225"/>
      <c r="C793" s="226"/>
      <c r="D793" s="218" t="s">
        <v>161</v>
      </c>
      <c r="E793" s="227" t="s">
        <v>19</v>
      </c>
      <c r="F793" s="228" t="s">
        <v>1608</v>
      </c>
      <c r="G793" s="226"/>
      <c r="H793" s="229">
        <v>8.4320000000000004</v>
      </c>
      <c r="I793" s="230"/>
      <c r="J793" s="226"/>
      <c r="K793" s="226"/>
      <c r="L793" s="231"/>
      <c r="M793" s="232"/>
      <c r="N793" s="233"/>
      <c r="O793" s="233"/>
      <c r="P793" s="233"/>
      <c r="Q793" s="233"/>
      <c r="R793" s="233"/>
      <c r="S793" s="233"/>
      <c r="T793" s="234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5" t="s">
        <v>161</v>
      </c>
      <c r="AU793" s="235" t="s">
        <v>82</v>
      </c>
      <c r="AV793" s="13" t="s">
        <v>82</v>
      </c>
      <c r="AW793" s="13" t="s">
        <v>33</v>
      </c>
      <c r="AX793" s="13" t="s">
        <v>72</v>
      </c>
      <c r="AY793" s="235" t="s">
        <v>148</v>
      </c>
    </row>
    <row r="794" s="13" customFormat="1">
      <c r="A794" s="13"/>
      <c r="B794" s="225"/>
      <c r="C794" s="226"/>
      <c r="D794" s="218" t="s">
        <v>161</v>
      </c>
      <c r="E794" s="227" t="s">
        <v>19</v>
      </c>
      <c r="F794" s="228" t="s">
        <v>1609</v>
      </c>
      <c r="G794" s="226"/>
      <c r="H794" s="229">
        <v>37.277999999999999</v>
      </c>
      <c r="I794" s="230"/>
      <c r="J794" s="226"/>
      <c r="K794" s="226"/>
      <c r="L794" s="231"/>
      <c r="M794" s="232"/>
      <c r="N794" s="233"/>
      <c r="O794" s="233"/>
      <c r="P794" s="233"/>
      <c r="Q794" s="233"/>
      <c r="R794" s="233"/>
      <c r="S794" s="233"/>
      <c r="T794" s="234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5" t="s">
        <v>161</v>
      </c>
      <c r="AU794" s="235" t="s">
        <v>82</v>
      </c>
      <c r="AV794" s="13" t="s">
        <v>82</v>
      </c>
      <c r="AW794" s="13" t="s">
        <v>33</v>
      </c>
      <c r="AX794" s="13" t="s">
        <v>72</v>
      </c>
      <c r="AY794" s="235" t="s">
        <v>148</v>
      </c>
    </row>
    <row r="795" s="13" customFormat="1">
      <c r="A795" s="13"/>
      <c r="B795" s="225"/>
      <c r="C795" s="226"/>
      <c r="D795" s="218" t="s">
        <v>161</v>
      </c>
      <c r="E795" s="227" t="s">
        <v>19</v>
      </c>
      <c r="F795" s="228" t="s">
        <v>1610</v>
      </c>
      <c r="G795" s="226"/>
      <c r="H795" s="229">
        <v>11</v>
      </c>
      <c r="I795" s="230"/>
      <c r="J795" s="226"/>
      <c r="K795" s="226"/>
      <c r="L795" s="231"/>
      <c r="M795" s="232"/>
      <c r="N795" s="233"/>
      <c r="O795" s="233"/>
      <c r="P795" s="233"/>
      <c r="Q795" s="233"/>
      <c r="R795" s="233"/>
      <c r="S795" s="233"/>
      <c r="T795" s="234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5" t="s">
        <v>161</v>
      </c>
      <c r="AU795" s="235" t="s">
        <v>82</v>
      </c>
      <c r="AV795" s="13" t="s">
        <v>82</v>
      </c>
      <c r="AW795" s="13" t="s">
        <v>33</v>
      </c>
      <c r="AX795" s="13" t="s">
        <v>72</v>
      </c>
      <c r="AY795" s="235" t="s">
        <v>148</v>
      </c>
    </row>
    <row r="796" s="13" customFormat="1">
      <c r="A796" s="13"/>
      <c r="B796" s="225"/>
      <c r="C796" s="226"/>
      <c r="D796" s="218" t="s">
        <v>161</v>
      </c>
      <c r="E796" s="227" t="s">
        <v>19</v>
      </c>
      <c r="F796" s="228" t="s">
        <v>1611</v>
      </c>
      <c r="G796" s="226"/>
      <c r="H796" s="229">
        <v>4.9989999999999997</v>
      </c>
      <c r="I796" s="230"/>
      <c r="J796" s="226"/>
      <c r="K796" s="226"/>
      <c r="L796" s="231"/>
      <c r="M796" s="232"/>
      <c r="N796" s="233"/>
      <c r="O796" s="233"/>
      <c r="P796" s="233"/>
      <c r="Q796" s="233"/>
      <c r="R796" s="233"/>
      <c r="S796" s="233"/>
      <c r="T796" s="234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5" t="s">
        <v>161</v>
      </c>
      <c r="AU796" s="235" t="s">
        <v>82</v>
      </c>
      <c r="AV796" s="13" t="s">
        <v>82</v>
      </c>
      <c r="AW796" s="13" t="s">
        <v>33</v>
      </c>
      <c r="AX796" s="13" t="s">
        <v>72</v>
      </c>
      <c r="AY796" s="235" t="s">
        <v>148</v>
      </c>
    </row>
    <row r="797" s="13" customFormat="1">
      <c r="A797" s="13"/>
      <c r="B797" s="225"/>
      <c r="C797" s="226"/>
      <c r="D797" s="218" t="s">
        <v>161</v>
      </c>
      <c r="E797" s="227" t="s">
        <v>19</v>
      </c>
      <c r="F797" s="228" t="s">
        <v>1612</v>
      </c>
      <c r="G797" s="226"/>
      <c r="H797" s="229">
        <v>4.9989999999999997</v>
      </c>
      <c r="I797" s="230"/>
      <c r="J797" s="226"/>
      <c r="K797" s="226"/>
      <c r="L797" s="231"/>
      <c r="M797" s="232"/>
      <c r="N797" s="233"/>
      <c r="O797" s="233"/>
      <c r="P797" s="233"/>
      <c r="Q797" s="233"/>
      <c r="R797" s="233"/>
      <c r="S797" s="233"/>
      <c r="T797" s="234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5" t="s">
        <v>161</v>
      </c>
      <c r="AU797" s="235" t="s">
        <v>82</v>
      </c>
      <c r="AV797" s="13" t="s">
        <v>82</v>
      </c>
      <c r="AW797" s="13" t="s">
        <v>33</v>
      </c>
      <c r="AX797" s="13" t="s">
        <v>72</v>
      </c>
      <c r="AY797" s="235" t="s">
        <v>148</v>
      </c>
    </row>
    <row r="798" s="13" customFormat="1">
      <c r="A798" s="13"/>
      <c r="B798" s="225"/>
      <c r="C798" s="226"/>
      <c r="D798" s="218" t="s">
        <v>161</v>
      </c>
      <c r="E798" s="227" t="s">
        <v>19</v>
      </c>
      <c r="F798" s="228" t="s">
        <v>1613</v>
      </c>
      <c r="G798" s="226"/>
      <c r="H798" s="229">
        <v>4.6500000000000004</v>
      </c>
      <c r="I798" s="230"/>
      <c r="J798" s="226"/>
      <c r="K798" s="226"/>
      <c r="L798" s="231"/>
      <c r="M798" s="232"/>
      <c r="N798" s="233"/>
      <c r="O798" s="233"/>
      <c r="P798" s="233"/>
      <c r="Q798" s="233"/>
      <c r="R798" s="233"/>
      <c r="S798" s="233"/>
      <c r="T798" s="234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5" t="s">
        <v>161</v>
      </c>
      <c r="AU798" s="235" t="s">
        <v>82</v>
      </c>
      <c r="AV798" s="13" t="s">
        <v>82</v>
      </c>
      <c r="AW798" s="13" t="s">
        <v>33</v>
      </c>
      <c r="AX798" s="13" t="s">
        <v>72</v>
      </c>
      <c r="AY798" s="235" t="s">
        <v>148</v>
      </c>
    </row>
    <row r="799" s="13" customFormat="1">
      <c r="A799" s="13"/>
      <c r="B799" s="225"/>
      <c r="C799" s="226"/>
      <c r="D799" s="218" t="s">
        <v>161</v>
      </c>
      <c r="E799" s="227" t="s">
        <v>19</v>
      </c>
      <c r="F799" s="228" t="s">
        <v>1614</v>
      </c>
      <c r="G799" s="226"/>
      <c r="H799" s="229">
        <v>2.8679999999999999</v>
      </c>
      <c r="I799" s="230"/>
      <c r="J799" s="226"/>
      <c r="K799" s="226"/>
      <c r="L799" s="231"/>
      <c r="M799" s="232"/>
      <c r="N799" s="233"/>
      <c r="O799" s="233"/>
      <c r="P799" s="233"/>
      <c r="Q799" s="233"/>
      <c r="R799" s="233"/>
      <c r="S799" s="233"/>
      <c r="T799" s="234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5" t="s">
        <v>161</v>
      </c>
      <c r="AU799" s="235" t="s">
        <v>82</v>
      </c>
      <c r="AV799" s="13" t="s">
        <v>82</v>
      </c>
      <c r="AW799" s="13" t="s">
        <v>33</v>
      </c>
      <c r="AX799" s="13" t="s">
        <v>72</v>
      </c>
      <c r="AY799" s="235" t="s">
        <v>148</v>
      </c>
    </row>
    <row r="800" s="14" customFormat="1">
      <c r="A800" s="14"/>
      <c r="B800" s="236"/>
      <c r="C800" s="237"/>
      <c r="D800" s="218" t="s">
        <v>161</v>
      </c>
      <c r="E800" s="238" t="s">
        <v>19</v>
      </c>
      <c r="F800" s="239" t="s">
        <v>254</v>
      </c>
      <c r="G800" s="237"/>
      <c r="H800" s="240">
        <v>346.8420000000001</v>
      </c>
      <c r="I800" s="241"/>
      <c r="J800" s="237"/>
      <c r="K800" s="237"/>
      <c r="L800" s="242"/>
      <c r="M800" s="243"/>
      <c r="N800" s="244"/>
      <c r="O800" s="244"/>
      <c r="P800" s="244"/>
      <c r="Q800" s="244"/>
      <c r="R800" s="244"/>
      <c r="S800" s="244"/>
      <c r="T800" s="245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6" t="s">
        <v>161</v>
      </c>
      <c r="AU800" s="246" t="s">
        <v>82</v>
      </c>
      <c r="AV800" s="14" t="s">
        <v>155</v>
      </c>
      <c r="AW800" s="14" t="s">
        <v>33</v>
      </c>
      <c r="AX800" s="14" t="s">
        <v>80</v>
      </c>
      <c r="AY800" s="246" t="s">
        <v>148</v>
      </c>
    </row>
    <row r="801" s="2" customFormat="1" ht="16.5" customHeight="1">
      <c r="A801" s="39"/>
      <c r="B801" s="40"/>
      <c r="C801" s="262" t="s">
        <v>1615</v>
      </c>
      <c r="D801" s="262" t="s">
        <v>700</v>
      </c>
      <c r="E801" s="263" t="s">
        <v>1616</v>
      </c>
      <c r="F801" s="264" t="s">
        <v>19</v>
      </c>
      <c r="G801" s="265" t="s">
        <v>377</v>
      </c>
      <c r="H801" s="266">
        <v>20</v>
      </c>
      <c r="I801" s="267"/>
      <c r="J801" s="268">
        <f>ROUND(I801*H801,2)</f>
        <v>0</v>
      </c>
      <c r="K801" s="264" t="s">
        <v>19</v>
      </c>
      <c r="L801" s="269"/>
      <c r="M801" s="270" t="s">
        <v>19</v>
      </c>
      <c r="N801" s="271" t="s">
        <v>43</v>
      </c>
      <c r="O801" s="85"/>
      <c r="P801" s="214">
        <f>O801*H801</f>
        <v>0</v>
      </c>
      <c r="Q801" s="214">
        <v>0</v>
      </c>
      <c r="R801" s="214">
        <f>Q801*H801</f>
        <v>0</v>
      </c>
      <c r="S801" s="214">
        <v>0</v>
      </c>
      <c r="T801" s="215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16" t="s">
        <v>383</v>
      </c>
      <c r="AT801" s="216" t="s">
        <v>700</v>
      </c>
      <c r="AU801" s="216" t="s">
        <v>82</v>
      </c>
      <c r="AY801" s="18" t="s">
        <v>148</v>
      </c>
      <c r="BE801" s="217">
        <f>IF(N801="základní",J801,0)</f>
        <v>0</v>
      </c>
      <c r="BF801" s="217">
        <f>IF(N801="snížená",J801,0)</f>
        <v>0</v>
      </c>
      <c r="BG801" s="217">
        <f>IF(N801="zákl. přenesená",J801,0)</f>
        <v>0</v>
      </c>
      <c r="BH801" s="217">
        <f>IF(N801="sníž. přenesená",J801,0)</f>
        <v>0</v>
      </c>
      <c r="BI801" s="217">
        <f>IF(N801="nulová",J801,0)</f>
        <v>0</v>
      </c>
      <c r="BJ801" s="18" t="s">
        <v>80</v>
      </c>
      <c r="BK801" s="217">
        <f>ROUND(I801*H801,2)</f>
        <v>0</v>
      </c>
      <c r="BL801" s="18" t="s">
        <v>261</v>
      </c>
      <c r="BM801" s="216" t="s">
        <v>1617</v>
      </c>
    </row>
    <row r="802" s="2" customFormat="1">
      <c r="A802" s="39"/>
      <c r="B802" s="40"/>
      <c r="C802" s="41"/>
      <c r="D802" s="218" t="s">
        <v>157</v>
      </c>
      <c r="E802" s="41"/>
      <c r="F802" s="219" t="s">
        <v>1618</v>
      </c>
      <c r="G802" s="41"/>
      <c r="H802" s="41"/>
      <c r="I802" s="220"/>
      <c r="J802" s="41"/>
      <c r="K802" s="41"/>
      <c r="L802" s="45"/>
      <c r="M802" s="221"/>
      <c r="N802" s="222"/>
      <c r="O802" s="85"/>
      <c r="P802" s="85"/>
      <c r="Q802" s="85"/>
      <c r="R802" s="85"/>
      <c r="S802" s="85"/>
      <c r="T802" s="86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157</v>
      </c>
      <c r="AU802" s="18" t="s">
        <v>82</v>
      </c>
    </row>
    <row r="803" s="2" customFormat="1" ht="16.5" customHeight="1">
      <c r="A803" s="39"/>
      <c r="B803" s="40"/>
      <c r="C803" s="262" t="s">
        <v>1619</v>
      </c>
      <c r="D803" s="262" t="s">
        <v>700</v>
      </c>
      <c r="E803" s="263" t="s">
        <v>1620</v>
      </c>
      <c r="F803" s="264" t="s">
        <v>19</v>
      </c>
      <c r="G803" s="265" t="s">
        <v>377</v>
      </c>
      <c r="H803" s="266">
        <v>5</v>
      </c>
      <c r="I803" s="267"/>
      <c r="J803" s="268">
        <f>ROUND(I803*H803,2)</f>
        <v>0</v>
      </c>
      <c r="K803" s="264" t="s">
        <v>19</v>
      </c>
      <c r="L803" s="269"/>
      <c r="M803" s="270" t="s">
        <v>19</v>
      </c>
      <c r="N803" s="271" t="s">
        <v>43</v>
      </c>
      <c r="O803" s="85"/>
      <c r="P803" s="214">
        <f>O803*H803</f>
        <v>0</v>
      </c>
      <c r="Q803" s="214">
        <v>0</v>
      </c>
      <c r="R803" s="214">
        <f>Q803*H803</f>
        <v>0</v>
      </c>
      <c r="S803" s="214">
        <v>0</v>
      </c>
      <c r="T803" s="215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16" t="s">
        <v>383</v>
      </c>
      <c r="AT803" s="216" t="s">
        <v>700</v>
      </c>
      <c r="AU803" s="216" t="s">
        <v>82</v>
      </c>
      <c r="AY803" s="18" t="s">
        <v>148</v>
      </c>
      <c r="BE803" s="217">
        <f>IF(N803="základní",J803,0)</f>
        <v>0</v>
      </c>
      <c r="BF803" s="217">
        <f>IF(N803="snížená",J803,0)</f>
        <v>0</v>
      </c>
      <c r="BG803" s="217">
        <f>IF(N803="zákl. přenesená",J803,0)</f>
        <v>0</v>
      </c>
      <c r="BH803" s="217">
        <f>IF(N803="sníž. přenesená",J803,0)</f>
        <v>0</v>
      </c>
      <c r="BI803" s="217">
        <f>IF(N803="nulová",J803,0)</f>
        <v>0</v>
      </c>
      <c r="BJ803" s="18" t="s">
        <v>80</v>
      </c>
      <c r="BK803" s="217">
        <f>ROUND(I803*H803,2)</f>
        <v>0</v>
      </c>
      <c r="BL803" s="18" t="s">
        <v>261</v>
      </c>
      <c r="BM803" s="216" t="s">
        <v>1621</v>
      </c>
    </row>
    <row r="804" s="2" customFormat="1">
      <c r="A804" s="39"/>
      <c r="B804" s="40"/>
      <c r="C804" s="41"/>
      <c r="D804" s="218" t="s">
        <v>157</v>
      </c>
      <c r="E804" s="41"/>
      <c r="F804" s="219" t="s">
        <v>1622</v>
      </c>
      <c r="G804" s="41"/>
      <c r="H804" s="41"/>
      <c r="I804" s="220"/>
      <c r="J804" s="41"/>
      <c r="K804" s="41"/>
      <c r="L804" s="45"/>
      <c r="M804" s="221"/>
      <c r="N804" s="222"/>
      <c r="O804" s="85"/>
      <c r="P804" s="85"/>
      <c r="Q804" s="85"/>
      <c r="R804" s="85"/>
      <c r="S804" s="85"/>
      <c r="T804" s="86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157</v>
      </c>
      <c r="AU804" s="18" t="s">
        <v>82</v>
      </c>
    </row>
    <row r="805" s="2" customFormat="1" ht="16.5" customHeight="1">
      <c r="A805" s="39"/>
      <c r="B805" s="40"/>
      <c r="C805" s="262" t="s">
        <v>1623</v>
      </c>
      <c r="D805" s="262" t="s">
        <v>700</v>
      </c>
      <c r="E805" s="263" t="s">
        <v>1624</v>
      </c>
      <c r="F805" s="264" t="s">
        <v>19</v>
      </c>
      <c r="G805" s="265" t="s">
        <v>377</v>
      </c>
      <c r="H805" s="266">
        <v>1</v>
      </c>
      <c r="I805" s="267"/>
      <c r="J805" s="268">
        <f>ROUND(I805*H805,2)</f>
        <v>0</v>
      </c>
      <c r="K805" s="264" t="s">
        <v>19</v>
      </c>
      <c r="L805" s="269"/>
      <c r="M805" s="270" t="s">
        <v>19</v>
      </c>
      <c r="N805" s="271" t="s">
        <v>43</v>
      </c>
      <c r="O805" s="85"/>
      <c r="P805" s="214">
        <f>O805*H805</f>
        <v>0</v>
      </c>
      <c r="Q805" s="214">
        <v>0</v>
      </c>
      <c r="R805" s="214">
        <f>Q805*H805</f>
        <v>0</v>
      </c>
      <c r="S805" s="214">
        <v>0</v>
      </c>
      <c r="T805" s="215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16" t="s">
        <v>383</v>
      </c>
      <c r="AT805" s="216" t="s">
        <v>700</v>
      </c>
      <c r="AU805" s="216" t="s">
        <v>82</v>
      </c>
      <c r="AY805" s="18" t="s">
        <v>148</v>
      </c>
      <c r="BE805" s="217">
        <f>IF(N805="základní",J805,0)</f>
        <v>0</v>
      </c>
      <c r="BF805" s="217">
        <f>IF(N805="snížená",J805,0)</f>
        <v>0</v>
      </c>
      <c r="BG805" s="217">
        <f>IF(N805="zákl. přenesená",J805,0)</f>
        <v>0</v>
      </c>
      <c r="BH805" s="217">
        <f>IF(N805="sníž. přenesená",J805,0)</f>
        <v>0</v>
      </c>
      <c r="BI805" s="217">
        <f>IF(N805="nulová",J805,0)</f>
        <v>0</v>
      </c>
      <c r="BJ805" s="18" t="s">
        <v>80</v>
      </c>
      <c r="BK805" s="217">
        <f>ROUND(I805*H805,2)</f>
        <v>0</v>
      </c>
      <c r="BL805" s="18" t="s">
        <v>261</v>
      </c>
      <c r="BM805" s="216" t="s">
        <v>1625</v>
      </c>
    </row>
    <row r="806" s="2" customFormat="1">
      <c r="A806" s="39"/>
      <c r="B806" s="40"/>
      <c r="C806" s="41"/>
      <c r="D806" s="218" t="s">
        <v>157</v>
      </c>
      <c r="E806" s="41"/>
      <c r="F806" s="219" t="s">
        <v>1626</v>
      </c>
      <c r="G806" s="41"/>
      <c r="H806" s="41"/>
      <c r="I806" s="220"/>
      <c r="J806" s="41"/>
      <c r="K806" s="41"/>
      <c r="L806" s="45"/>
      <c r="M806" s="221"/>
      <c r="N806" s="222"/>
      <c r="O806" s="85"/>
      <c r="P806" s="85"/>
      <c r="Q806" s="85"/>
      <c r="R806" s="85"/>
      <c r="S806" s="85"/>
      <c r="T806" s="86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157</v>
      </c>
      <c r="AU806" s="18" t="s">
        <v>82</v>
      </c>
    </row>
    <row r="807" s="2" customFormat="1" ht="16.5" customHeight="1">
      <c r="A807" s="39"/>
      <c r="B807" s="40"/>
      <c r="C807" s="262" t="s">
        <v>1627</v>
      </c>
      <c r="D807" s="262" t="s">
        <v>700</v>
      </c>
      <c r="E807" s="263" t="s">
        <v>1628</v>
      </c>
      <c r="F807" s="264" t="s">
        <v>19</v>
      </c>
      <c r="G807" s="265" t="s">
        <v>377</v>
      </c>
      <c r="H807" s="266">
        <v>2</v>
      </c>
      <c r="I807" s="267"/>
      <c r="J807" s="268">
        <f>ROUND(I807*H807,2)</f>
        <v>0</v>
      </c>
      <c r="K807" s="264" t="s">
        <v>19</v>
      </c>
      <c r="L807" s="269"/>
      <c r="M807" s="270" t="s">
        <v>19</v>
      </c>
      <c r="N807" s="271" t="s">
        <v>43</v>
      </c>
      <c r="O807" s="85"/>
      <c r="P807" s="214">
        <f>O807*H807</f>
        <v>0</v>
      </c>
      <c r="Q807" s="214">
        <v>0</v>
      </c>
      <c r="R807" s="214">
        <f>Q807*H807</f>
        <v>0</v>
      </c>
      <c r="S807" s="214">
        <v>0</v>
      </c>
      <c r="T807" s="215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16" t="s">
        <v>383</v>
      </c>
      <c r="AT807" s="216" t="s">
        <v>700</v>
      </c>
      <c r="AU807" s="216" t="s">
        <v>82</v>
      </c>
      <c r="AY807" s="18" t="s">
        <v>148</v>
      </c>
      <c r="BE807" s="217">
        <f>IF(N807="základní",J807,0)</f>
        <v>0</v>
      </c>
      <c r="BF807" s="217">
        <f>IF(N807="snížená",J807,0)</f>
        <v>0</v>
      </c>
      <c r="BG807" s="217">
        <f>IF(N807="zákl. přenesená",J807,0)</f>
        <v>0</v>
      </c>
      <c r="BH807" s="217">
        <f>IF(N807="sníž. přenesená",J807,0)</f>
        <v>0</v>
      </c>
      <c r="BI807" s="217">
        <f>IF(N807="nulová",J807,0)</f>
        <v>0</v>
      </c>
      <c r="BJ807" s="18" t="s">
        <v>80</v>
      </c>
      <c r="BK807" s="217">
        <f>ROUND(I807*H807,2)</f>
        <v>0</v>
      </c>
      <c r="BL807" s="18" t="s">
        <v>261</v>
      </c>
      <c r="BM807" s="216" t="s">
        <v>1629</v>
      </c>
    </row>
    <row r="808" s="2" customFormat="1">
      <c r="A808" s="39"/>
      <c r="B808" s="40"/>
      <c r="C808" s="41"/>
      <c r="D808" s="218" t="s">
        <v>157</v>
      </c>
      <c r="E808" s="41"/>
      <c r="F808" s="219" t="s">
        <v>1630</v>
      </c>
      <c r="G808" s="41"/>
      <c r="H808" s="41"/>
      <c r="I808" s="220"/>
      <c r="J808" s="41"/>
      <c r="K808" s="41"/>
      <c r="L808" s="45"/>
      <c r="M808" s="221"/>
      <c r="N808" s="222"/>
      <c r="O808" s="85"/>
      <c r="P808" s="85"/>
      <c r="Q808" s="85"/>
      <c r="R808" s="85"/>
      <c r="S808" s="85"/>
      <c r="T808" s="86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157</v>
      </c>
      <c r="AU808" s="18" t="s">
        <v>82</v>
      </c>
    </row>
    <row r="809" s="2" customFormat="1" ht="16.5" customHeight="1">
      <c r="A809" s="39"/>
      <c r="B809" s="40"/>
      <c r="C809" s="262" t="s">
        <v>1631</v>
      </c>
      <c r="D809" s="262" t="s">
        <v>700</v>
      </c>
      <c r="E809" s="263" t="s">
        <v>1632</v>
      </c>
      <c r="F809" s="264" t="s">
        <v>19</v>
      </c>
      <c r="G809" s="265" t="s">
        <v>377</v>
      </c>
      <c r="H809" s="266">
        <v>8</v>
      </c>
      <c r="I809" s="267"/>
      <c r="J809" s="268">
        <f>ROUND(I809*H809,2)</f>
        <v>0</v>
      </c>
      <c r="K809" s="264" t="s">
        <v>19</v>
      </c>
      <c r="L809" s="269"/>
      <c r="M809" s="270" t="s">
        <v>19</v>
      </c>
      <c r="N809" s="271" t="s">
        <v>43</v>
      </c>
      <c r="O809" s="85"/>
      <c r="P809" s="214">
        <f>O809*H809</f>
        <v>0</v>
      </c>
      <c r="Q809" s="214">
        <v>0</v>
      </c>
      <c r="R809" s="214">
        <f>Q809*H809</f>
        <v>0</v>
      </c>
      <c r="S809" s="214">
        <v>0</v>
      </c>
      <c r="T809" s="215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16" t="s">
        <v>383</v>
      </c>
      <c r="AT809" s="216" t="s">
        <v>700</v>
      </c>
      <c r="AU809" s="216" t="s">
        <v>82</v>
      </c>
      <c r="AY809" s="18" t="s">
        <v>148</v>
      </c>
      <c r="BE809" s="217">
        <f>IF(N809="základní",J809,0)</f>
        <v>0</v>
      </c>
      <c r="BF809" s="217">
        <f>IF(N809="snížená",J809,0)</f>
        <v>0</v>
      </c>
      <c r="BG809" s="217">
        <f>IF(N809="zákl. přenesená",J809,0)</f>
        <v>0</v>
      </c>
      <c r="BH809" s="217">
        <f>IF(N809="sníž. přenesená",J809,0)</f>
        <v>0</v>
      </c>
      <c r="BI809" s="217">
        <f>IF(N809="nulová",J809,0)</f>
        <v>0</v>
      </c>
      <c r="BJ809" s="18" t="s">
        <v>80</v>
      </c>
      <c r="BK809" s="217">
        <f>ROUND(I809*H809,2)</f>
        <v>0</v>
      </c>
      <c r="BL809" s="18" t="s">
        <v>261</v>
      </c>
      <c r="BM809" s="216" t="s">
        <v>1633</v>
      </c>
    </row>
    <row r="810" s="2" customFormat="1">
      <c r="A810" s="39"/>
      <c r="B810" s="40"/>
      <c r="C810" s="41"/>
      <c r="D810" s="218" t="s">
        <v>157</v>
      </c>
      <c r="E810" s="41"/>
      <c r="F810" s="219" t="s">
        <v>1634</v>
      </c>
      <c r="G810" s="41"/>
      <c r="H810" s="41"/>
      <c r="I810" s="220"/>
      <c r="J810" s="41"/>
      <c r="K810" s="41"/>
      <c r="L810" s="45"/>
      <c r="M810" s="221"/>
      <c r="N810" s="222"/>
      <c r="O810" s="85"/>
      <c r="P810" s="85"/>
      <c r="Q810" s="85"/>
      <c r="R810" s="85"/>
      <c r="S810" s="85"/>
      <c r="T810" s="86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157</v>
      </c>
      <c r="AU810" s="18" t="s">
        <v>82</v>
      </c>
    </row>
    <row r="811" s="2" customFormat="1" ht="16.5" customHeight="1">
      <c r="A811" s="39"/>
      <c r="B811" s="40"/>
      <c r="C811" s="262" t="s">
        <v>1635</v>
      </c>
      <c r="D811" s="262" t="s">
        <v>700</v>
      </c>
      <c r="E811" s="263" t="s">
        <v>1636</v>
      </c>
      <c r="F811" s="264" t="s">
        <v>19</v>
      </c>
      <c r="G811" s="265" t="s">
        <v>377</v>
      </c>
      <c r="H811" s="266">
        <v>2</v>
      </c>
      <c r="I811" s="267"/>
      <c r="J811" s="268">
        <f>ROUND(I811*H811,2)</f>
        <v>0</v>
      </c>
      <c r="K811" s="264" t="s">
        <v>19</v>
      </c>
      <c r="L811" s="269"/>
      <c r="M811" s="270" t="s">
        <v>19</v>
      </c>
      <c r="N811" s="271" t="s">
        <v>43</v>
      </c>
      <c r="O811" s="85"/>
      <c r="P811" s="214">
        <f>O811*H811</f>
        <v>0</v>
      </c>
      <c r="Q811" s="214">
        <v>0</v>
      </c>
      <c r="R811" s="214">
        <f>Q811*H811</f>
        <v>0</v>
      </c>
      <c r="S811" s="214">
        <v>0</v>
      </c>
      <c r="T811" s="215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16" t="s">
        <v>383</v>
      </c>
      <c r="AT811" s="216" t="s">
        <v>700</v>
      </c>
      <c r="AU811" s="216" t="s">
        <v>82</v>
      </c>
      <c r="AY811" s="18" t="s">
        <v>148</v>
      </c>
      <c r="BE811" s="217">
        <f>IF(N811="základní",J811,0)</f>
        <v>0</v>
      </c>
      <c r="BF811" s="217">
        <f>IF(N811="snížená",J811,0)</f>
        <v>0</v>
      </c>
      <c r="BG811" s="217">
        <f>IF(N811="zákl. přenesená",J811,0)</f>
        <v>0</v>
      </c>
      <c r="BH811" s="217">
        <f>IF(N811="sníž. přenesená",J811,0)</f>
        <v>0</v>
      </c>
      <c r="BI811" s="217">
        <f>IF(N811="nulová",J811,0)</f>
        <v>0</v>
      </c>
      <c r="BJ811" s="18" t="s">
        <v>80</v>
      </c>
      <c r="BK811" s="217">
        <f>ROUND(I811*H811,2)</f>
        <v>0</v>
      </c>
      <c r="BL811" s="18" t="s">
        <v>261</v>
      </c>
      <c r="BM811" s="216" t="s">
        <v>1637</v>
      </c>
    </row>
    <row r="812" s="2" customFormat="1">
      <c r="A812" s="39"/>
      <c r="B812" s="40"/>
      <c r="C812" s="41"/>
      <c r="D812" s="218" t="s">
        <v>157</v>
      </c>
      <c r="E812" s="41"/>
      <c r="F812" s="219" t="s">
        <v>1638</v>
      </c>
      <c r="G812" s="41"/>
      <c r="H812" s="41"/>
      <c r="I812" s="220"/>
      <c r="J812" s="41"/>
      <c r="K812" s="41"/>
      <c r="L812" s="45"/>
      <c r="M812" s="221"/>
      <c r="N812" s="222"/>
      <c r="O812" s="85"/>
      <c r="P812" s="85"/>
      <c r="Q812" s="85"/>
      <c r="R812" s="85"/>
      <c r="S812" s="85"/>
      <c r="T812" s="86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157</v>
      </c>
      <c r="AU812" s="18" t="s">
        <v>82</v>
      </c>
    </row>
    <row r="813" s="2" customFormat="1" ht="16.5" customHeight="1">
      <c r="A813" s="39"/>
      <c r="B813" s="40"/>
      <c r="C813" s="262" t="s">
        <v>1639</v>
      </c>
      <c r="D813" s="262" t="s">
        <v>700</v>
      </c>
      <c r="E813" s="263" t="s">
        <v>1640</v>
      </c>
      <c r="F813" s="264" t="s">
        <v>19</v>
      </c>
      <c r="G813" s="265" t="s">
        <v>377</v>
      </c>
      <c r="H813" s="266">
        <v>2</v>
      </c>
      <c r="I813" s="267"/>
      <c r="J813" s="268">
        <f>ROUND(I813*H813,2)</f>
        <v>0</v>
      </c>
      <c r="K813" s="264" t="s">
        <v>19</v>
      </c>
      <c r="L813" s="269"/>
      <c r="M813" s="270" t="s">
        <v>19</v>
      </c>
      <c r="N813" s="271" t="s">
        <v>43</v>
      </c>
      <c r="O813" s="85"/>
      <c r="P813" s="214">
        <f>O813*H813</f>
        <v>0</v>
      </c>
      <c r="Q813" s="214">
        <v>0</v>
      </c>
      <c r="R813" s="214">
        <f>Q813*H813</f>
        <v>0</v>
      </c>
      <c r="S813" s="214">
        <v>0</v>
      </c>
      <c r="T813" s="215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16" t="s">
        <v>383</v>
      </c>
      <c r="AT813" s="216" t="s">
        <v>700</v>
      </c>
      <c r="AU813" s="216" t="s">
        <v>82</v>
      </c>
      <c r="AY813" s="18" t="s">
        <v>148</v>
      </c>
      <c r="BE813" s="217">
        <f>IF(N813="základní",J813,0)</f>
        <v>0</v>
      </c>
      <c r="BF813" s="217">
        <f>IF(N813="snížená",J813,0)</f>
        <v>0</v>
      </c>
      <c r="BG813" s="217">
        <f>IF(N813="zákl. přenesená",J813,0)</f>
        <v>0</v>
      </c>
      <c r="BH813" s="217">
        <f>IF(N813="sníž. přenesená",J813,0)</f>
        <v>0</v>
      </c>
      <c r="BI813" s="217">
        <f>IF(N813="nulová",J813,0)</f>
        <v>0</v>
      </c>
      <c r="BJ813" s="18" t="s">
        <v>80</v>
      </c>
      <c r="BK813" s="217">
        <f>ROUND(I813*H813,2)</f>
        <v>0</v>
      </c>
      <c r="BL813" s="18" t="s">
        <v>261</v>
      </c>
      <c r="BM813" s="216" t="s">
        <v>1641</v>
      </c>
    </row>
    <row r="814" s="2" customFormat="1">
      <c r="A814" s="39"/>
      <c r="B814" s="40"/>
      <c r="C814" s="41"/>
      <c r="D814" s="218" t="s">
        <v>157</v>
      </c>
      <c r="E814" s="41"/>
      <c r="F814" s="219" t="s">
        <v>1642</v>
      </c>
      <c r="G814" s="41"/>
      <c r="H814" s="41"/>
      <c r="I814" s="220"/>
      <c r="J814" s="41"/>
      <c r="K814" s="41"/>
      <c r="L814" s="45"/>
      <c r="M814" s="221"/>
      <c r="N814" s="222"/>
      <c r="O814" s="85"/>
      <c r="P814" s="85"/>
      <c r="Q814" s="85"/>
      <c r="R814" s="85"/>
      <c r="S814" s="85"/>
      <c r="T814" s="86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157</v>
      </c>
      <c r="AU814" s="18" t="s">
        <v>82</v>
      </c>
    </row>
    <row r="815" s="2" customFormat="1" ht="16.5" customHeight="1">
      <c r="A815" s="39"/>
      <c r="B815" s="40"/>
      <c r="C815" s="262" t="s">
        <v>1643</v>
      </c>
      <c r="D815" s="262" t="s">
        <v>700</v>
      </c>
      <c r="E815" s="263" t="s">
        <v>1644</v>
      </c>
      <c r="F815" s="264" t="s">
        <v>19</v>
      </c>
      <c r="G815" s="265" t="s">
        <v>377</v>
      </c>
      <c r="H815" s="266">
        <v>1</v>
      </c>
      <c r="I815" s="267"/>
      <c r="J815" s="268">
        <f>ROUND(I815*H815,2)</f>
        <v>0</v>
      </c>
      <c r="K815" s="264" t="s">
        <v>19</v>
      </c>
      <c r="L815" s="269"/>
      <c r="M815" s="270" t="s">
        <v>19</v>
      </c>
      <c r="N815" s="271" t="s">
        <v>43</v>
      </c>
      <c r="O815" s="85"/>
      <c r="P815" s="214">
        <f>O815*H815</f>
        <v>0</v>
      </c>
      <c r="Q815" s="214">
        <v>0</v>
      </c>
      <c r="R815" s="214">
        <f>Q815*H815</f>
        <v>0</v>
      </c>
      <c r="S815" s="214">
        <v>0</v>
      </c>
      <c r="T815" s="215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16" t="s">
        <v>383</v>
      </c>
      <c r="AT815" s="216" t="s">
        <v>700</v>
      </c>
      <c r="AU815" s="216" t="s">
        <v>82</v>
      </c>
      <c r="AY815" s="18" t="s">
        <v>148</v>
      </c>
      <c r="BE815" s="217">
        <f>IF(N815="základní",J815,0)</f>
        <v>0</v>
      </c>
      <c r="BF815" s="217">
        <f>IF(N815="snížená",J815,0)</f>
        <v>0</v>
      </c>
      <c r="BG815" s="217">
        <f>IF(N815="zákl. přenesená",J815,0)</f>
        <v>0</v>
      </c>
      <c r="BH815" s="217">
        <f>IF(N815="sníž. přenesená",J815,0)</f>
        <v>0</v>
      </c>
      <c r="BI815" s="217">
        <f>IF(N815="nulová",J815,0)</f>
        <v>0</v>
      </c>
      <c r="BJ815" s="18" t="s">
        <v>80</v>
      </c>
      <c r="BK815" s="217">
        <f>ROUND(I815*H815,2)</f>
        <v>0</v>
      </c>
      <c r="BL815" s="18" t="s">
        <v>261</v>
      </c>
      <c r="BM815" s="216" t="s">
        <v>1645</v>
      </c>
    </row>
    <row r="816" s="2" customFormat="1">
      <c r="A816" s="39"/>
      <c r="B816" s="40"/>
      <c r="C816" s="41"/>
      <c r="D816" s="218" t="s">
        <v>157</v>
      </c>
      <c r="E816" s="41"/>
      <c r="F816" s="219" t="s">
        <v>1646</v>
      </c>
      <c r="G816" s="41"/>
      <c r="H816" s="41"/>
      <c r="I816" s="220"/>
      <c r="J816" s="41"/>
      <c r="K816" s="41"/>
      <c r="L816" s="45"/>
      <c r="M816" s="221"/>
      <c r="N816" s="222"/>
      <c r="O816" s="85"/>
      <c r="P816" s="85"/>
      <c r="Q816" s="85"/>
      <c r="R816" s="85"/>
      <c r="S816" s="85"/>
      <c r="T816" s="86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157</v>
      </c>
      <c r="AU816" s="18" t="s">
        <v>82</v>
      </c>
    </row>
    <row r="817" s="2" customFormat="1" ht="16.5" customHeight="1">
      <c r="A817" s="39"/>
      <c r="B817" s="40"/>
      <c r="C817" s="262" t="s">
        <v>1647</v>
      </c>
      <c r="D817" s="262" t="s">
        <v>700</v>
      </c>
      <c r="E817" s="263" t="s">
        <v>1648</v>
      </c>
      <c r="F817" s="264" t="s">
        <v>19</v>
      </c>
      <c r="G817" s="265" t="s">
        <v>377</v>
      </c>
      <c r="H817" s="266">
        <v>2</v>
      </c>
      <c r="I817" s="267"/>
      <c r="J817" s="268">
        <f>ROUND(I817*H817,2)</f>
        <v>0</v>
      </c>
      <c r="K817" s="264" t="s">
        <v>19</v>
      </c>
      <c r="L817" s="269"/>
      <c r="M817" s="270" t="s">
        <v>19</v>
      </c>
      <c r="N817" s="271" t="s">
        <v>43</v>
      </c>
      <c r="O817" s="85"/>
      <c r="P817" s="214">
        <f>O817*H817</f>
        <v>0</v>
      </c>
      <c r="Q817" s="214">
        <v>0</v>
      </c>
      <c r="R817" s="214">
        <f>Q817*H817</f>
        <v>0</v>
      </c>
      <c r="S817" s="214">
        <v>0</v>
      </c>
      <c r="T817" s="215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16" t="s">
        <v>383</v>
      </c>
      <c r="AT817" s="216" t="s">
        <v>700</v>
      </c>
      <c r="AU817" s="216" t="s">
        <v>82</v>
      </c>
      <c r="AY817" s="18" t="s">
        <v>148</v>
      </c>
      <c r="BE817" s="217">
        <f>IF(N817="základní",J817,0)</f>
        <v>0</v>
      </c>
      <c r="BF817" s="217">
        <f>IF(N817="snížená",J817,0)</f>
        <v>0</v>
      </c>
      <c r="BG817" s="217">
        <f>IF(N817="zákl. přenesená",J817,0)</f>
        <v>0</v>
      </c>
      <c r="BH817" s="217">
        <f>IF(N817="sníž. přenesená",J817,0)</f>
        <v>0</v>
      </c>
      <c r="BI817" s="217">
        <f>IF(N817="nulová",J817,0)</f>
        <v>0</v>
      </c>
      <c r="BJ817" s="18" t="s">
        <v>80</v>
      </c>
      <c r="BK817" s="217">
        <f>ROUND(I817*H817,2)</f>
        <v>0</v>
      </c>
      <c r="BL817" s="18" t="s">
        <v>261</v>
      </c>
      <c r="BM817" s="216" t="s">
        <v>1649</v>
      </c>
    </row>
    <row r="818" s="2" customFormat="1">
      <c r="A818" s="39"/>
      <c r="B818" s="40"/>
      <c r="C818" s="41"/>
      <c r="D818" s="218" t="s">
        <v>157</v>
      </c>
      <c r="E818" s="41"/>
      <c r="F818" s="219" t="s">
        <v>1650</v>
      </c>
      <c r="G818" s="41"/>
      <c r="H818" s="41"/>
      <c r="I818" s="220"/>
      <c r="J818" s="41"/>
      <c r="K818" s="41"/>
      <c r="L818" s="45"/>
      <c r="M818" s="221"/>
      <c r="N818" s="222"/>
      <c r="O818" s="85"/>
      <c r="P818" s="85"/>
      <c r="Q818" s="85"/>
      <c r="R818" s="85"/>
      <c r="S818" s="85"/>
      <c r="T818" s="86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157</v>
      </c>
      <c r="AU818" s="18" t="s">
        <v>82</v>
      </c>
    </row>
    <row r="819" s="2" customFormat="1" ht="16.5" customHeight="1">
      <c r="A819" s="39"/>
      <c r="B819" s="40"/>
      <c r="C819" s="262" t="s">
        <v>1651</v>
      </c>
      <c r="D819" s="262" t="s">
        <v>700</v>
      </c>
      <c r="E819" s="263" t="s">
        <v>1652</v>
      </c>
      <c r="F819" s="264" t="s">
        <v>19</v>
      </c>
      <c r="G819" s="265" t="s">
        <v>377</v>
      </c>
      <c r="H819" s="266">
        <v>14</v>
      </c>
      <c r="I819" s="267"/>
      <c r="J819" s="268">
        <f>ROUND(I819*H819,2)</f>
        <v>0</v>
      </c>
      <c r="K819" s="264" t="s">
        <v>19</v>
      </c>
      <c r="L819" s="269"/>
      <c r="M819" s="270" t="s">
        <v>19</v>
      </c>
      <c r="N819" s="271" t="s">
        <v>43</v>
      </c>
      <c r="O819" s="85"/>
      <c r="P819" s="214">
        <f>O819*H819</f>
        <v>0</v>
      </c>
      <c r="Q819" s="214">
        <v>0</v>
      </c>
      <c r="R819" s="214">
        <f>Q819*H819</f>
        <v>0</v>
      </c>
      <c r="S819" s="214">
        <v>0</v>
      </c>
      <c r="T819" s="215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16" t="s">
        <v>383</v>
      </c>
      <c r="AT819" s="216" t="s">
        <v>700</v>
      </c>
      <c r="AU819" s="216" t="s">
        <v>82</v>
      </c>
      <c r="AY819" s="18" t="s">
        <v>148</v>
      </c>
      <c r="BE819" s="217">
        <f>IF(N819="základní",J819,0)</f>
        <v>0</v>
      </c>
      <c r="BF819" s="217">
        <f>IF(N819="snížená",J819,0)</f>
        <v>0</v>
      </c>
      <c r="BG819" s="217">
        <f>IF(N819="zákl. přenesená",J819,0)</f>
        <v>0</v>
      </c>
      <c r="BH819" s="217">
        <f>IF(N819="sníž. přenesená",J819,0)</f>
        <v>0</v>
      </c>
      <c r="BI819" s="217">
        <f>IF(N819="nulová",J819,0)</f>
        <v>0</v>
      </c>
      <c r="BJ819" s="18" t="s">
        <v>80</v>
      </c>
      <c r="BK819" s="217">
        <f>ROUND(I819*H819,2)</f>
        <v>0</v>
      </c>
      <c r="BL819" s="18" t="s">
        <v>261</v>
      </c>
      <c r="BM819" s="216" t="s">
        <v>1653</v>
      </c>
    </row>
    <row r="820" s="2" customFormat="1">
      <c r="A820" s="39"/>
      <c r="B820" s="40"/>
      <c r="C820" s="41"/>
      <c r="D820" s="218" t="s">
        <v>157</v>
      </c>
      <c r="E820" s="41"/>
      <c r="F820" s="219" t="s">
        <v>1654</v>
      </c>
      <c r="G820" s="41"/>
      <c r="H820" s="41"/>
      <c r="I820" s="220"/>
      <c r="J820" s="41"/>
      <c r="K820" s="41"/>
      <c r="L820" s="45"/>
      <c r="M820" s="221"/>
      <c r="N820" s="222"/>
      <c r="O820" s="85"/>
      <c r="P820" s="85"/>
      <c r="Q820" s="85"/>
      <c r="R820" s="85"/>
      <c r="S820" s="85"/>
      <c r="T820" s="86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157</v>
      </c>
      <c r="AU820" s="18" t="s">
        <v>82</v>
      </c>
    </row>
    <row r="821" s="2" customFormat="1" ht="16.5" customHeight="1">
      <c r="A821" s="39"/>
      <c r="B821" s="40"/>
      <c r="C821" s="262" t="s">
        <v>1655</v>
      </c>
      <c r="D821" s="262" t="s">
        <v>700</v>
      </c>
      <c r="E821" s="263" t="s">
        <v>1656</v>
      </c>
      <c r="F821" s="264" t="s">
        <v>19</v>
      </c>
      <c r="G821" s="265" t="s">
        <v>377</v>
      </c>
      <c r="H821" s="266">
        <v>4</v>
      </c>
      <c r="I821" s="267"/>
      <c r="J821" s="268">
        <f>ROUND(I821*H821,2)</f>
        <v>0</v>
      </c>
      <c r="K821" s="264" t="s">
        <v>19</v>
      </c>
      <c r="L821" s="269"/>
      <c r="M821" s="270" t="s">
        <v>19</v>
      </c>
      <c r="N821" s="271" t="s">
        <v>43</v>
      </c>
      <c r="O821" s="85"/>
      <c r="P821" s="214">
        <f>O821*H821</f>
        <v>0</v>
      </c>
      <c r="Q821" s="214">
        <v>0</v>
      </c>
      <c r="R821" s="214">
        <f>Q821*H821</f>
        <v>0</v>
      </c>
      <c r="S821" s="214">
        <v>0</v>
      </c>
      <c r="T821" s="215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16" t="s">
        <v>383</v>
      </c>
      <c r="AT821" s="216" t="s">
        <v>700</v>
      </c>
      <c r="AU821" s="216" t="s">
        <v>82</v>
      </c>
      <c r="AY821" s="18" t="s">
        <v>148</v>
      </c>
      <c r="BE821" s="217">
        <f>IF(N821="základní",J821,0)</f>
        <v>0</v>
      </c>
      <c r="BF821" s="217">
        <f>IF(N821="snížená",J821,0)</f>
        <v>0</v>
      </c>
      <c r="BG821" s="217">
        <f>IF(N821="zákl. přenesená",J821,0)</f>
        <v>0</v>
      </c>
      <c r="BH821" s="217">
        <f>IF(N821="sníž. přenesená",J821,0)</f>
        <v>0</v>
      </c>
      <c r="BI821" s="217">
        <f>IF(N821="nulová",J821,0)</f>
        <v>0</v>
      </c>
      <c r="BJ821" s="18" t="s">
        <v>80</v>
      </c>
      <c r="BK821" s="217">
        <f>ROUND(I821*H821,2)</f>
        <v>0</v>
      </c>
      <c r="BL821" s="18" t="s">
        <v>261</v>
      </c>
      <c r="BM821" s="216" t="s">
        <v>1657</v>
      </c>
    </row>
    <row r="822" s="2" customFormat="1">
      <c r="A822" s="39"/>
      <c r="B822" s="40"/>
      <c r="C822" s="41"/>
      <c r="D822" s="218" t="s">
        <v>157</v>
      </c>
      <c r="E822" s="41"/>
      <c r="F822" s="219" t="s">
        <v>1658</v>
      </c>
      <c r="G822" s="41"/>
      <c r="H822" s="41"/>
      <c r="I822" s="220"/>
      <c r="J822" s="41"/>
      <c r="K822" s="41"/>
      <c r="L822" s="45"/>
      <c r="M822" s="221"/>
      <c r="N822" s="222"/>
      <c r="O822" s="85"/>
      <c r="P822" s="85"/>
      <c r="Q822" s="85"/>
      <c r="R822" s="85"/>
      <c r="S822" s="85"/>
      <c r="T822" s="86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157</v>
      </c>
      <c r="AU822" s="18" t="s">
        <v>82</v>
      </c>
    </row>
    <row r="823" s="2" customFormat="1" ht="16.5" customHeight="1">
      <c r="A823" s="39"/>
      <c r="B823" s="40"/>
      <c r="C823" s="262" t="s">
        <v>1659</v>
      </c>
      <c r="D823" s="262" t="s">
        <v>700</v>
      </c>
      <c r="E823" s="263" t="s">
        <v>1660</v>
      </c>
      <c r="F823" s="264" t="s">
        <v>19</v>
      </c>
      <c r="G823" s="265" t="s">
        <v>377</v>
      </c>
      <c r="H823" s="266">
        <v>4</v>
      </c>
      <c r="I823" s="267"/>
      <c r="J823" s="268">
        <f>ROUND(I823*H823,2)</f>
        <v>0</v>
      </c>
      <c r="K823" s="264" t="s">
        <v>19</v>
      </c>
      <c r="L823" s="269"/>
      <c r="M823" s="270" t="s">
        <v>19</v>
      </c>
      <c r="N823" s="271" t="s">
        <v>43</v>
      </c>
      <c r="O823" s="85"/>
      <c r="P823" s="214">
        <f>O823*H823</f>
        <v>0</v>
      </c>
      <c r="Q823" s="214">
        <v>0</v>
      </c>
      <c r="R823" s="214">
        <f>Q823*H823</f>
        <v>0</v>
      </c>
      <c r="S823" s="214">
        <v>0</v>
      </c>
      <c r="T823" s="215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16" t="s">
        <v>383</v>
      </c>
      <c r="AT823" s="216" t="s">
        <v>700</v>
      </c>
      <c r="AU823" s="216" t="s">
        <v>82</v>
      </c>
      <c r="AY823" s="18" t="s">
        <v>148</v>
      </c>
      <c r="BE823" s="217">
        <f>IF(N823="základní",J823,0)</f>
        <v>0</v>
      </c>
      <c r="BF823" s="217">
        <f>IF(N823="snížená",J823,0)</f>
        <v>0</v>
      </c>
      <c r="BG823" s="217">
        <f>IF(N823="zákl. přenesená",J823,0)</f>
        <v>0</v>
      </c>
      <c r="BH823" s="217">
        <f>IF(N823="sníž. přenesená",J823,0)</f>
        <v>0</v>
      </c>
      <c r="BI823" s="217">
        <f>IF(N823="nulová",J823,0)</f>
        <v>0</v>
      </c>
      <c r="BJ823" s="18" t="s">
        <v>80</v>
      </c>
      <c r="BK823" s="217">
        <f>ROUND(I823*H823,2)</f>
        <v>0</v>
      </c>
      <c r="BL823" s="18" t="s">
        <v>261</v>
      </c>
      <c r="BM823" s="216" t="s">
        <v>1661</v>
      </c>
    </row>
    <row r="824" s="2" customFormat="1">
      <c r="A824" s="39"/>
      <c r="B824" s="40"/>
      <c r="C824" s="41"/>
      <c r="D824" s="218" t="s">
        <v>157</v>
      </c>
      <c r="E824" s="41"/>
      <c r="F824" s="219" t="s">
        <v>1662</v>
      </c>
      <c r="G824" s="41"/>
      <c r="H824" s="41"/>
      <c r="I824" s="220"/>
      <c r="J824" s="41"/>
      <c r="K824" s="41"/>
      <c r="L824" s="45"/>
      <c r="M824" s="221"/>
      <c r="N824" s="222"/>
      <c r="O824" s="85"/>
      <c r="P824" s="85"/>
      <c r="Q824" s="85"/>
      <c r="R824" s="85"/>
      <c r="S824" s="85"/>
      <c r="T824" s="86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157</v>
      </c>
      <c r="AU824" s="18" t="s">
        <v>82</v>
      </c>
    </row>
    <row r="825" s="2" customFormat="1" ht="16.5" customHeight="1">
      <c r="A825" s="39"/>
      <c r="B825" s="40"/>
      <c r="C825" s="262" t="s">
        <v>1663</v>
      </c>
      <c r="D825" s="262" t="s">
        <v>700</v>
      </c>
      <c r="E825" s="263" t="s">
        <v>1664</v>
      </c>
      <c r="F825" s="264" t="s">
        <v>19</v>
      </c>
      <c r="G825" s="265" t="s">
        <v>377</v>
      </c>
      <c r="H825" s="266">
        <v>2</v>
      </c>
      <c r="I825" s="267"/>
      <c r="J825" s="268">
        <f>ROUND(I825*H825,2)</f>
        <v>0</v>
      </c>
      <c r="K825" s="264" t="s">
        <v>19</v>
      </c>
      <c r="L825" s="269"/>
      <c r="M825" s="270" t="s">
        <v>19</v>
      </c>
      <c r="N825" s="271" t="s">
        <v>43</v>
      </c>
      <c r="O825" s="85"/>
      <c r="P825" s="214">
        <f>O825*H825</f>
        <v>0</v>
      </c>
      <c r="Q825" s="214">
        <v>0</v>
      </c>
      <c r="R825" s="214">
        <f>Q825*H825</f>
        <v>0</v>
      </c>
      <c r="S825" s="214">
        <v>0</v>
      </c>
      <c r="T825" s="215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16" t="s">
        <v>383</v>
      </c>
      <c r="AT825" s="216" t="s">
        <v>700</v>
      </c>
      <c r="AU825" s="216" t="s">
        <v>82</v>
      </c>
      <c r="AY825" s="18" t="s">
        <v>148</v>
      </c>
      <c r="BE825" s="217">
        <f>IF(N825="základní",J825,0)</f>
        <v>0</v>
      </c>
      <c r="BF825" s="217">
        <f>IF(N825="snížená",J825,0)</f>
        <v>0</v>
      </c>
      <c r="BG825" s="217">
        <f>IF(N825="zákl. přenesená",J825,0)</f>
        <v>0</v>
      </c>
      <c r="BH825" s="217">
        <f>IF(N825="sníž. přenesená",J825,0)</f>
        <v>0</v>
      </c>
      <c r="BI825" s="217">
        <f>IF(N825="nulová",J825,0)</f>
        <v>0</v>
      </c>
      <c r="BJ825" s="18" t="s">
        <v>80</v>
      </c>
      <c r="BK825" s="217">
        <f>ROUND(I825*H825,2)</f>
        <v>0</v>
      </c>
      <c r="BL825" s="18" t="s">
        <v>261</v>
      </c>
      <c r="BM825" s="216" t="s">
        <v>1665</v>
      </c>
    </row>
    <row r="826" s="2" customFormat="1">
      <c r="A826" s="39"/>
      <c r="B826" s="40"/>
      <c r="C826" s="41"/>
      <c r="D826" s="218" t="s">
        <v>157</v>
      </c>
      <c r="E826" s="41"/>
      <c r="F826" s="219" t="s">
        <v>1666</v>
      </c>
      <c r="G826" s="41"/>
      <c r="H826" s="41"/>
      <c r="I826" s="220"/>
      <c r="J826" s="41"/>
      <c r="K826" s="41"/>
      <c r="L826" s="45"/>
      <c r="M826" s="221"/>
      <c r="N826" s="222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157</v>
      </c>
      <c r="AU826" s="18" t="s">
        <v>82</v>
      </c>
    </row>
    <row r="827" s="2" customFormat="1" ht="16.5" customHeight="1">
      <c r="A827" s="39"/>
      <c r="B827" s="40"/>
      <c r="C827" s="262" t="s">
        <v>1667</v>
      </c>
      <c r="D827" s="262" t="s">
        <v>700</v>
      </c>
      <c r="E827" s="263" t="s">
        <v>1668</v>
      </c>
      <c r="F827" s="264" t="s">
        <v>19</v>
      </c>
      <c r="G827" s="265" t="s">
        <v>377</v>
      </c>
      <c r="H827" s="266">
        <v>1</v>
      </c>
      <c r="I827" s="267"/>
      <c r="J827" s="268">
        <f>ROUND(I827*H827,2)</f>
        <v>0</v>
      </c>
      <c r="K827" s="264" t="s">
        <v>19</v>
      </c>
      <c r="L827" s="269"/>
      <c r="M827" s="270" t="s">
        <v>19</v>
      </c>
      <c r="N827" s="271" t="s">
        <v>43</v>
      </c>
      <c r="O827" s="85"/>
      <c r="P827" s="214">
        <f>O827*H827</f>
        <v>0</v>
      </c>
      <c r="Q827" s="214">
        <v>0</v>
      </c>
      <c r="R827" s="214">
        <f>Q827*H827</f>
        <v>0</v>
      </c>
      <c r="S827" s="214">
        <v>0</v>
      </c>
      <c r="T827" s="215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16" t="s">
        <v>383</v>
      </c>
      <c r="AT827" s="216" t="s">
        <v>700</v>
      </c>
      <c r="AU827" s="216" t="s">
        <v>82</v>
      </c>
      <c r="AY827" s="18" t="s">
        <v>148</v>
      </c>
      <c r="BE827" s="217">
        <f>IF(N827="základní",J827,0)</f>
        <v>0</v>
      </c>
      <c r="BF827" s="217">
        <f>IF(N827="snížená",J827,0)</f>
        <v>0</v>
      </c>
      <c r="BG827" s="217">
        <f>IF(N827="zákl. přenesená",J827,0)</f>
        <v>0</v>
      </c>
      <c r="BH827" s="217">
        <f>IF(N827="sníž. přenesená",J827,0)</f>
        <v>0</v>
      </c>
      <c r="BI827" s="217">
        <f>IF(N827="nulová",J827,0)</f>
        <v>0</v>
      </c>
      <c r="BJ827" s="18" t="s">
        <v>80</v>
      </c>
      <c r="BK827" s="217">
        <f>ROUND(I827*H827,2)</f>
        <v>0</v>
      </c>
      <c r="BL827" s="18" t="s">
        <v>261</v>
      </c>
      <c r="BM827" s="216" t="s">
        <v>1669</v>
      </c>
    </row>
    <row r="828" s="2" customFormat="1">
      <c r="A828" s="39"/>
      <c r="B828" s="40"/>
      <c r="C828" s="41"/>
      <c r="D828" s="218" t="s">
        <v>157</v>
      </c>
      <c r="E828" s="41"/>
      <c r="F828" s="219" t="s">
        <v>1670</v>
      </c>
      <c r="G828" s="41"/>
      <c r="H828" s="41"/>
      <c r="I828" s="220"/>
      <c r="J828" s="41"/>
      <c r="K828" s="41"/>
      <c r="L828" s="45"/>
      <c r="M828" s="221"/>
      <c r="N828" s="222"/>
      <c r="O828" s="85"/>
      <c r="P828" s="85"/>
      <c r="Q828" s="85"/>
      <c r="R828" s="85"/>
      <c r="S828" s="85"/>
      <c r="T828" s="86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157</v>
      </c>
      <c r="AU828" s="18" t="s">
        <v>82</v>
      </c>
    </row>
    <row r="829" s="2" customFormat="1" ht="16.5" customHeight="1">
      <c r="A829" s="39"/>
      <c r="B829" s="40"/>
      <c r="C829" s="262" t="s">
        <v>1671</v>
      </c>
      <c r="D829" s="262" t="s">
        <v>700</v>
      </c>
      <c r="E829" s="263" t="s">
        <v>1672</v>
      </c>
      <c r="F829" s="264" t="s">
        <v>19</v>
      </c>
      <c r="G829" s="265" t="s">
        <v>377</v>
      </c>
      <c r="H829" s="266">
        <v>12</v>
      </c>
      <c r="I829" s="267"/>
      <c r="J829" s="268">
        <f>ROUND(I829*H829,2)</f>
        <v>0</v>
      </c>
      <c r="K829" s="264" t="s">
        <v>19</v>
      </c>
      <c r="L829" s="269"/>
      <c r="M829" s="270" t="s">
        <v>19</v>
      </c>
      <c r="N829" s="271" t="s">
        <v>43</v>
      </c>
      <c r="O829" s="85"/>
      <c r="P829" s="214">
        <f>O829*H829</f>
        <v>0</v>
      </c>
      <c r="Q829" s="214">
        <v>0</v>
      </c>
      <c r="R829" s="214">
        <f>Q829*H829</f>
        <v>0</v>
      </c>
      <c r="S829" s="214">
        <v>0</v>
      </c>
      <c r="T829" s="215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16" t="s">
        <v>383</v>
      </c>
      <c r="AT829" s="216" t="s">
        <v>700</v>
      </c>
      <c r="AU829" s="216" t="s">
        <v>82</v>
      </c>
      <c r="AY829" s="18" t="s">
        <v>148</v>
      </c>
      <c r="BE829" s="217">
        <f>IF(N829="základní",J829,0)</f>
        <v>0</v>
      </c>
      <c r="BF829" s="217">
        <f>IF(N829="snížená",J829,0)</f>
        <v>0</v>
      </c>
      <c r="BG829" s="217">
        <f>IF(N829="zákl. přenesená",J829,0)</f>
        <v>0</v>
      </c>
      <c r="BH829" s="217">
        <f>IF(N829="sníž. přenesená",J829,0)</f>
        <v>0</v>
      </c>
      <c r="BI829" s="217">
        <f>IF(N829="nulová",J829,0)</f>
        <v>0</v>
      </c>
      <c r="BJ829" s="18" t="s">
        <v>80</v>
      </c>
      <c r="BK829" s="217">
        <f>ROUND(I829*H829,2)</f>
        <v>0</v>
      </c>
      <c r="BL829" s="18" t="s">
        <v>261</v>
      </c>
      <c r="BM829" s="216" t="s">
        <v>1673</v>
      </c>
    </row>
    <row r="830" s="2" customFormat="1">
      <c r="A830" s="39"/>
      <c r="B830" s="40"/>
      <c r="C830" s="41"/>
      <c r="D830" s="218" t="s">
        <v>157</v>
      </c>
      <c r="E830" s="41"/>
      <c r="F830" s="219" t="s">
        <v>1674</v>
      </c>
      <c r="G830" s="41"/>
      <c r="H830" s="41"/>
      <c r="I830" s="220"/>
      <c r="J830" s="41"/>
      <c r="K830" s="41"/>
      <c r="L830" s="45"/>
      <c r="M830" s="221"/>
      <c r="N830" s="222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157</v>
      </c>
      <c r="AU830" s="18" t="s">
        <v>82</v>
      </c>
    </row>
    <row r="831" s="2" customFormat="1" ht="16.5" customHeight="1">
      <c r="A831" s="39"/>
      <c r="B831" s="40"/>
      <c r="C831" s="262" t="s">
        <v>1675</v>
      </c>
      <c r="D831" s="262" t="s">
        <v>700</v>
      </c>
      <c r="E831" s="263" t="s">
        <v>1676</v>
      </c>
      <c r="F831" s="264" t="s">
        <v>19</v>
      </c>
      <c r="G831" s="265" t="s">
        <v>377</v>
      </c>
      <c r="H831" s="266">
        <v>1</v>
      </c>
      <c r="I831" s="267"/>
      <c r="J831" s="268">
        <f>ROUND(I831*H831,2)</f>
        <v>0</v>
      </c>
      <c r="K831" s="264" t="s">
        <v>19</v>
      </c>
      <c r="L831" s="269"/>
      <c r="M831" s="270" t="s">
        <v>19</v>
      </c>
      <c r="N831" s="271" t="s">
        <v>43</v>
      </c>
      <c r="O831" s="85"/>
      <c r="P831" s="214">
        <f>O831*H831</f>
        <v>0</v>
      </c>
      <c r="Q831" s="214">
        <v>0</v>
      </c>
      <c r="R831" s="214">
        <f>Q831*H831</f>
        <v>0</v>
      </c>
      <c r="S831" s="214">
        <v>0</v>
      </c>
      <c r="T831" s="215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16" t="s">
        <v>383</v>
      </c>
      <c r="AT831" s="216" t="s">
        <v>700</v>
      </c>
      <c r="AU831" s="216" t="s">
        <v>82</v>
      </c>
      <c r="AY831" s="18" t="s">
        <v>148</v>
      </c>
      <c r="BE831" s="217">
        <f>IF(N831="základní",J831,0)</f>
        <v>0</v>
      </c>
      <c r="BF831" s="217">
        <f>IF(N831="snížená",J831,0)</f>
        <v>0</v>
      </c>
      <c r="BG831" s="217">
        <f>IF(N831="zákl. přenesená",J831,0)</f>
        <v>0</v>
      </c>
      <c r="BH831" s="217">
        <f>IF(N831="sníž. přenesená",J831,0)</f>
        <v>0</v>
      </c>
      <c r="BI831" s="217">
        <f>IF(N831="nulová",J831,0)</f>
        <v>0</v>
      </c>
      <c r="BJ831" s="18" t="s">
        <v>80</v>
      </c>
      <c r="BK831" s="217">
        <f>ROUND(I831*H831,2)</f>
        <v>0</v>
      </c>
      <c r="BL831" s="18" t="s">
        <v>261</v>
      </c>
      <c r="BM831" s="216" t="s">
        <v>1677</v>
      </c>
    </row>
    <row r="832" s="2" customFormat="1">
      <c r="A832" s="39"/>
      <c r="B832" s="40"/>
      <c r="C832" s="41"/>
      <c r="D832" s="218" t="s">
        <v>157</v>
      </c>
      <c r="E832" s="41"/>
      <c r="F832" s="219" t="s">
        <v>1678</v>
      </c>
      <c r="G832" s="41"/>
      <c r="H832" s="41"/>
      <c r="I832" s="220"/>
      <c r="J832" s="41"/>
      <c r="K832" s="41"/>
      <c r="L832" s="45"/>
      <c r="M832" s="221"/>
      <c r="N832" s="222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157</v>
      </c>
      <c r="AU832" s="18" t="s">
        <v>82</v>
      </c>
    </row>
    <row r="833" s="2" customFormat="1" ht="16.5" customHeight="1">
      <c r="A833" s="39"/>
      <c r="B833" s="40"/>
      <c r="C833" s="262" t="s">
        <v>1679</v>
      </c>
      <c r="D833" s="262" t="s">
        <v>700</v>
      </c>
      <c r="E833" s="263" t="s">
        <v>1680</v>
      </c>
      <c r="F833" s="264" t="s">
        <v>19</v>
      </c>
      <c r="G833" s="265" t="s">
        <v>377</v>
      </c>
      <c r="H833" s="266">
        <v>2</v>
      </c>
      <c r="I833" s="267"/>
      <c r="J833" s="268">
        <f>ROUND(I833*H833,2)</f>
        <v>0</v>
      </c>
      <c r="K833" s="264" t="s">
        <v>19</v>
      </c>
      <c r="L833" s="269"/>
      <c r="M833" s="270" t="s">
        <v>19</v>
      </c>
      <c r="N833" s="271" t="s">
        <v>43</v>
      </c>
      <c r="O833" s="85"/>
      <c r="P833" s="214">
        <f>O833*H833</f>
        <v>0</v>
      </c>
      <c r="Q833" s="214">
        <v>0</v>
      </c>
      <c r="R833" s="214">
        <f>Q833*H833</f>
        <v>0</v>
      </c>
      <c r="S833" s="214">
        <v>0</v>
      </c>
      <c r="T833" s="215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16" t="s">
        <v>383</v>
      </c>
      <c r="AT833" s="216" t="s">
        <v>700</v>
      </c>
      <c r="AU833" s="216" t="s">
        <v>82</v>
      </c>
      <c r="AY833" s="18" t="s">
        <v>148</v>
      </c>
      <c r="BE833" s="217">
        <f>IF(N833="základní",J833,0)</f>
        <v>0</v>
      </c>
      <c r="BF833" s="217">
        <f>IF(N833="snížená",J833,0)</f>
        <v>0</v>
      </c>
      <c r="BG833" s="217">
        <f>IF(N833="zákl. přenesená",J833,0)</f>
        <v>0</v>
      </c>
      <c r="BH833" s="217">
        <f>IF(N833="sníž. přenesená",J833,0)</f>
        <v>0</v>
      </c>
      <c r="BI833" s="217">
        <f>IF(N833="nulová",J833,0)</f>
        <v>0</v>
      </c>
      <c r="BJ833" s="18" t="s">
        <v>80</v>
      </c>
      <c r="BK833" s="217">
        <f>ROUND(I833*H833,2)</f>
        <v>0</v>
      </c>
      <c r="BL833" s="18" t="s">
        <v>261</v>
      </c>
      <c r="BM833" s="216" t="s">
        <v>1681</v>
      </c>
    </row>
    <row r="834" s="2" customFormat="1">
      <c r="A834" s="39"/>
      <c r="B834" s="40"/>
      <c r="C834" s="41"/>
      <c r="D834" s="218" t="s">
        <v>157</v>
      </c>
      <c r="E834" s="41"/>
      <c r="F834" s="219" t="s">
        <v>1682</v>
      </c>
      <c r="G834" s="41"/>
      <c r="H834" s="41"/>
      <c r="I834" s="220"/>
      <c r="J834" s="41"/>
      <c r="K834" s="41"/>
      <c r="L834" s="45"/>
      <c r="M834" s="221"/>
      <c r="N834" s="222"/>
      <c r="O834" s="85"/>
      <c r="P834" s="85"/>
      <c r="Q834" s="85"/>
      <c r="R834" s="85"/>
      <c r="S834" s="85"/>
      <c r="T834" s="86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157</v>
      </c>
      <c r="AU834" s="18" t="s">
        <v>82</v>
      </c>
    </row>
    <row r="835" s="2" customFormat="1" ht="16.5" customHeight="1">
      <c r="A835" s="39"/>
      <c r="B835" s="40"/>
      <c r="C835" s="262" t="s">
        <v>1683</v>
      </c>
      <c r="D835" s="262" t="s">
        <v>700</v>
      </c>
      <c r="E835" s="263" t="s">
        <v>1684</v>
      </c>
      <c r="F835" s="264" t="s">
        <v>19</v>
      </c>
      <c r="G835" s="265" t="s">
        <v>377</v>
      </c>
      <c r="H835" s="266">
        <v>1</v>
      </c>
      <c r="I835" s="267"/>
      <c r="J835" s="268">
        <f>ROUND(I835*H835,2)</f>
        <v>0</v>
      </c>
      <c r="K835" s="264" t="s">
        <v>19</v>
      </c>
      <c r="L835" s="269"/>
      <c r="M835" s="270" t="s">
        <v>19</v>
      </c>
      <c r="N835" s="271" t="s">
        <v>43</v>
      </c>
      <c r="O835" s="85"/>
      <c r="P835" s="214">
        <f>O835*H835</f>
        <v>0</v>
      </c>
      <c r="Q835" s="214">
        <v>0</v>
      </c>
      <c r="R835" s="214">
        <f>Q835*H835</f>
        <v>0</v>
      </c>
      <c r="S835" s="214">
        <v>0</v>
      </c>
      <c r="T835" s="215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16" t="s">
        <v>383</v>
      </c>
      <c r="AT835" s="216" t="s">
        <v>700</v>
      </c>
      <c r="AU835" s="216" t="s">
        <v>82</v>
      </c>
      <c r="AY835" s="18" t="s">
        <v>148</v>
      </c>
      <c r="BE835" s="217">
        <f>IF(N835="základní",J835,0)</f>
        <v>0</v>
      </c>
      <c r="BF835" s="217">
        <f>IF(N835="snížená",J835,0)</f>
        <v>0</v>
      </c>
      <c r="BG835" s="217">
        <f>IF(N835="zákl. přenesená",J835,0)</f>
        <v>0</v>
      </c>
      <c r="BH835" s="217">
        <f>IF(N835="sníž. přenesená",J835,0)</f>
        <v>0</v>
      </c>
      <c r="BI835" s="217">
        <f>IF(N835="nulová",J835,0)</f>
        <v>0</v>
      </c>
      <c r="BJ835" s="18" t="s">
        <v>80</v>
      </c>
      <c r="BK835" s="217">
        <f>ROUND(I835*H835,2)</f>
        <v>0</v>
      </c>
      <c r="BL835" s="18" t="s">
        <v>261</v>
      </c>
      <c r="BM835" s="216" t="s">
        <v>1685</v>
      </c>
    </row>
    <row r="836" s="2" customFormat="1">
      <c r="A836" s="39"/>
      <c r="B836" s="40"/>
      <c r="C836" s="41"/>
      <c r="D836" s="218" t="s">
        <v>157</v>
      </c>
      <c r="E836" s="41"/>
      <c r="F836" s="219" t="s">
        <v>1686</v>
      </c>
      <c r="G836" s="41"/>
      <c r="H836" s="41"/>
      <c r="I836" s="220"/>
      <c r="J836" s="41"/>
      <c r="K836" s="41"/>
      <c r="L836" s="45"/>
      <c r="M836" s="221"/>
      <c r="N836" s="222"/>
      <c r="O836" s="85"/>
      <c r="P836" s="85"/>
      <c r="Q836" s="85"/>
      <c r="R836" s="85"/>
      <c r="S836" s="85"/>
      <c r="T836" s="86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157</v>
      </c>
      <c r="AU836" s="18" t="s">
        <v>82</v>
      </c>
    </row>
    <row r="837" s="2" customFormat="1" ht="16.5" customHeight="1">
      <c r="A837" s="39"/>
      <c r="B837" s="40"/>
      <c r="C837" s="262" t="s">
        <v>1687</v>
      </c>
      <c r="D837" s="262" t="s">
        <v>700</v>
      </c>
      <c r="E837" s="263" t="s">
        <v>1688</v>
      </c>
      <c r="F837" s="264" t="s">
        <v>19</v>
      </c>
      <c r="G837" s="265" t="s">
        <v>377</v>
      </c>
      <c r="H837" s="266">
        <v>1</v>
      </c>
      <c r="I837" s="267"/>
      <c r="J837" s="268">
        <f>ROUND(I837*H837,2)</f>
        <v>0</v>
      </c>
      <c r="K837" s="264" t="s">
        <v>19</v>
      </c>
      <c r="L837" s="269"/>
      <c r="M837" s="270" t="s">
        <v>19</v>
      </c>
      <c r="N837" s="271" t="s">
        <v>43</v>
      </c>
      <c r="O837" s="85"/>
      <c r="P837" s="214">
        <f>O837*H837</f>
        <v>0</v>
      </c>
      <c r="Q837" s="214">
        <v>0</v>
      </c>
      <c r="R837" s="214">
        <f>Q837*H837</f>
        <v>0</v>
      </c>
      <c r="S837" s="214">
        <v>0</v>
      </c>
      <c r="T837" s="215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16" t="s">
        <v>383</v>
      </c>
      <c r="AT837" s="216" t="s">
        <v>700</v>
      </c>
      <c r="AU837" s="216" t="s">
        <v>82</v>
      </c>
      <c r="AY837" s="18" t="s">
        <v>148</v>
      </c>
      <c r="BE837" s="217">
        <f>IF(N837="základní",J837,0)</f>
        <v>0</v>
      </c>
      <c r="BF837" s="217">
        <f>IF(N837="snížená",J837,0)</f>
        <v>0</v>
      </c>
      <c r="BG837" s="217">
        <f>IF(N837="zákl. přenesená",J837,0)</f>
        <v>0</v>
      </c>
      <c r="BH837" s="217">
        <f>IF(N837="sníž. přenesená",J837,0)</f>
        <v>0</v>
      </c>
      <c r="BI837" s="217">
        <f>IF(N837="nulová",J837,0)</f>
        <v>0</v>
      </c>
      <c r="BJ837" s="18" t="s">
        <v>80</v>
      </c>
      <c r="BK837" s="217">
        <f>ROUND(I837*H837,2)</f>
        <v>0</v>
      </c>
      <c r="BL837" s="18" t="s">
        <v>261</v>
      </c>
      <c r="BM837" s="216" t="s">
        <v>1689</v>
      </c>
    </row>
    <row r="838" s="2" customFormat="1">
      <c r="A838" s="39"/>
      <c r="B838" s="40"/>
      <c r="C838" s="41"/>
      <c r="D838" s="218" t="s">
        <v>157</v>
      </c>
      <c r="E838" s="41"/>
      <c r="F838" s="219" t="s">
        <v>1690</v>
      </c>
      <c r="G838" s="41"/>
      <c r="H838" s="41"/>
      <c r="I838" s="220"/>
      <c r="J838" s="41"/>
      <c r="K838" s="41"/>
      <c r="L838" s="45"/>
      <c r="M838" s="221"/>
      <c r="N838" s="222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157</v>
      </c>
      <c r="AU838" s="18" t="s">
        <v>82</v>
      </c>
    </row>
    <row r="839" s="2" customFormat="1" ht="16.5" customHeight="1">
      <c r="A839" s="39"/>
      <c r="B839" s="40"/>
      <c r="C839" s="262" t="s">
        <v>1691</v>
      </c>
      <c r="D839" s="262" t="s">
        <v>700</v>
      </c>
      <c r="E839" s="263" t="s">
        <v>1692</v>
      </c>
      <c r="F839" s="264" t="s">
        <v>19</v>
      </c>
      <c r="G839" s="265" t="s">
        <v>377</v>
      </c>
      <c r="H839" s="266">
        <v>2</v>
      </c>
      <c r="I839" s="267"/>
      <c r="J839" s="268">
        <f>ROUND(I839*H839,2)</f>
        <v>0</v>
      </c>
      <c r="K839" s="264" t="s">
        <v>19</v>
      </c>
      <c r="L839" s="269"/>
      <c r="M839" s="270" t="s">
        <v>19</v>
      </c>
      <c r="N839" s="271" t="s">
        <v>43</v>
      </c>
      <c r="O839" s="85"/>
      <c r="P839" s="214">
        <f>O839*H839</f>
        <v>0</v>
      </c>
      <c r="Q839" s="214">
        <v>0</v>
      </c>
      <c r="R839" s="214">
        <f>Q839*H839</f>
        <v>0</v>
      </c>
      <c r="S839" s="214">
        <v>0</v>
      </c>
      <c r="T839" s="215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16" t="s">
        <v>383</v>
      </c>
      <c r="AT839" s="216" t="s">
        <v>700</v>
      </c>
      <c r="AU839" s="216" t="s">
        <v>82</v>
      </c>
      <c r="AY839" s="18" t="s">
        <v>148</v>
      </c>
      <c r="BE839" s="217">
        <f>IF(N839="základní",J839,0)</f>
        <v>0</v>
      </c>
      <c r="BF839" s="217">
        <f>IF(N839="snížená",J839,0)</f>
        <v>0</v>
      </c>
      <c r="BG839" s="217">
        <f>IF(N839="zákl. přenesená",J839,0)</f>
        <v>0</v>
      </c>
      <c r="BH839" s="217">
        <f>IF(N839="sníž. přenesená",J839,0)</f>
        <v>0</v>
      </c>
      <c r="BI839" s="217">
        <f>IF(N839="nulová",J839,0)</f>
        <v>0</v>
      </c>
      <c r="BJ839" s="18" t="s">
        <v>80</v>
      </c>
      <c r="BK839" s="217">
        <f>ROUND(I839*H839,2)</f>
        <v>0</v>
      </c>
      <c r="BL839" s="18" t="s">
        <v>261</v>
      </c>
      <c r="BM839" s="216" t="s">
        <v>1693</v>
      </c>
    </row>
    <row r="840" s="2" customFormat="1">
      <c r="A840" s="39"/>
      <c r="B840" s="40"/>
      <c r="C840" s="41"/>
      <c r="D840" s="218" t="s">
        <v>157</v>
      </c>
      <c r="E840" s="41"/>
      <c r="F840" s="219" t="s">
        <v>1694</v>
      </c>
      <c r="G840" s="41"/>
      <c r="H840" s="41"/>
      <c r="I840" s="220"/>
      <c r="J840" s="41"/>
      <c r="K840" s="41"/>
      <c r="L840" s="45"/>
      <c r="M840" s="221"/>
      <c r="N840" s="222"/>
      <c r="O840" s="85"/>
      <c r="P840" s="85"/>
      <c r="Q840" s="85"/>
      <c r="R840" s="85"/>
      <c r="S840" s="85"/>
      <c r="T840" s="86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157</v>
      </c>
      <c r="AU840" s="18" t="s">
        <v>82</v>
      </c>
    </row>
    <row r="841" s="2" customFormat="1" ht="16.5" customHeight="1">
      <c r="A841" s="39"/>
      <c r="B841" s="40"/>
      <c r="C841" s="262" t="s">
        <v>1695</v>
      </c>
      <c r="D841" s="262" t="s">
        <v>700</v>
      </c>
      <c r="E841" s="263" t="s">
        <v>1696</v>
      </c>
      <c r="F841" s="264" t="s">
        <v>19</v>
      </c>
      <c r="G841" s="265" t="s">
        <v>377</v>
      </c>
      <c r="H841" s="266">
        <v>1</v>
      </c>
      <c r="I841" s="267"/>
      <c r="J841" s="268">
        <f>ROUND(I841*H841,2)</f>
        <v>0</v>
      </c>
      <c r="K841" s="264" t="s">
        <v>19</v>
      </c>
      <c r="L841" s="269"/>
      <c r="M841" s="270" t="s">
        <v>19</v>
      </c>
      <c r="N841" s="271" t="s">
        <v>43</v>
      </c>
      <c r="O841" s="85"/>
      <c r="P841" s="214">
        <f>O841*H841</f>
        <v>0</v>
      </c>
      <c r="Q841" s="214">
        <v>0</v>
      </c>
      <c r="R841" s="214">
        <f>Q841*H841</f>
        <v>0</v>
      </c>
      <c r="S841" s="214">
        <v>0</v>
      </c>
      <c r="T841" s="215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16" t="s">
        <v>383</v>
      </c>
      <c r="AT841" s="216" t="s">
        <v>700</v>
      </c>
      <c r="AU841" s="216" t="s">
        <v>82</v>
      </c>
      <c r="AY841" s="18" t="s">
        <v>148</v>
      </c>
      <c r="BE841" s="217">
        <f>IF(N841="základní",J841,0)</f>
        <v>0</v>
      </c>
      <c r="BF841" s="217">
        <f>IF(N841="snížená",J841,0)</f>
        <v>0</v>
      </c>
      <c r="BG841" s="217">
        <f>IF(N841="zákl. přenesená",J841,0)</f>
        <v>0</v>
      </c>
      <c r="BH841" s="217">
        <f>IF(N841="sníž. přenesená",J841,0)</f>
        <v>0</v>
      </c>
      <c r="BI841" s="217">
        <f>IF(N841="nulová",J841,0)</f>
        <v>0</v>
      </c>
      <c r="BJ841" s="18" t="s">
        <v>80</v>
      </c>
      <c r="BK841" s="217">
        <f>ROUND(I841*H841,2)</f>
        <v>0</v>
      </c>
      <c r="BL841" s="18" t="s">
        <v>261</v>
      </c>
      <c r="BM841" s="216" t="s">
        <v>1697</v>
      </c>
    </row>
    <row r="842" s="2" customFormat="1">
      <c r="A842" s="39"/>
      <c r="B842" s="40"/>
      <c r="C842" s="41"/>
      <c r="D842" s="218" t="s">
        <v>157</v>
      </c>
      <c r="E842" s="41"/>
      <c r="F842" s="219" t="s">
        <v>1698</v>
      </c>
      <c r="G842" s="41"/>
      <c r="H842" s="41"/>
      <c r="I842" s="220"/>
      <c r="J842" s="41"/>
      <c r="K842" s="41"/>
      <c r="L842" s="45"/>
      <c r="M842" s="221"/>
      <c r="N842" s="222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157</v>
      </c>
      <c r="AU842" s="18" t="s">
        <v>82</v>
      </c>
    </row>
    <row r="843" s="2" customFormat="1" ht="16.5" customHeight="1">
      <c r="A843" s="39"/>
      <c r="B843" s="40"/>
      <c r="C843" s="205" t="s">
        <v>1699</v>
      </c>
      <c r="D843" s="205" t="s">
        <v>150</v>
      </c>
      <c r="E843" s="206" t="s">
        <v>1700</v>
      </c>
      <c r="F843" s="207" t="s">
        <v>1701</v>
      </c>
      <c r="G843" s="208" t="s">
        <v>377</v>
      </c>
      <c r="H843" s="209">
        <v>1</v>
      </c>
      <c r="I843" s="210"/>
      <c r="J843" s="211">
        <f>ROUND(I843*H843,2)</f>
        <v>0</v>
      </c>
      <c r="K843" s="207" t="s">
        <v>662</v>
      </c>
      <c r="L843" s="45"/>
      <c r="M843" s="212" t="s">
        <v>19</v>
      </c>
      <c r="N843" s="213" t="s">
        <v>43</v>
      </c>
      <c r="O843" s="85"/>
      <c r="P843" s="214">
        <f>O843*H843</f>
        <v>0</v>
      </c>
      <c r="Q843" s="214">
        <v>0</v>
      </c>
      <c r="R843" s="214">
        <f>Q843*H843</f>
        <v>0</v>
      </c>
      <c r="S843" s="214">
        <v>0</v>
      </c>
      <c r="T843" s="215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16" t="s">
        <v>261</v>
      </c>
      <c r="AT843" s="216" t="s">
        <v>150</v>
      </c>
      <c r="AU843" s="216" t="s">
        <v>82</v>
      </c>
      <c r="AY843" s="18" t="s">
        <v>148</v>
      </c>
      <c r="BE843" s="217">
        <f>IF(N843="základní",J843,0)</f>
        <v>0</v>
      </c>
      <c r="BF843" s="217">
        <f>IF(N843="snížená",J843,0)</f>
        <v>0</v>
      </c>
      <c r="BG843" s="217">
        <f>IF(N843="zákl. přenesená",J843,0)</f>
        <v>0</v>
      </c>
      <c r="BH843" s="217">
        <f>IF(N843="sníž. přenesená",J843,0)</f>
        <v>0</v>
      </c>
      <c r="BI843" s="217">
        <f>IF(N843="nulová",J843,0)</f>
        <v>0</v>
      </c>
      <c r="BJ843" s="18" t="s">
        <v>80</v>
      </c>
      <c r="BK843" s="217">
        <f>ROUND(I843*H843,2)</f>
        <v>0</v>
      </c>
      <c r="BL843" s="18" t="s">
        <v>261</v>
      </c>
      <c r="BM843" s="216" t="s">
        <v>1702</v>
      </c>
    </row>
    <row r="844" s="2" customFormat="1">
      <c r="A844" s="39"/>
      <c r="B844" s="40"/>
      <c r="C844" s="41"/>
      <c r="D844" s="218" t="s">
        <v>157</v>
      </c>
      <c r="E844" s="41"/>
      <c r="F844" s="219" t="s">
        <v>1703</v>
      </c>
      <c r="G844" s="41"/>
      <c r="H844" s="41"/>
      <c r="I844" s="220"/>
      <c r="J844" s="41"/>
      <c r="K844" s="41"/>
      <c r="L844" s="45"/>
      <c r="M844" s="221"/>
      <c r="N844" s="222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157</v>
      </c>
      <c r="AU844" s="18" t="s">
        <v>82</v>
      </c>
    </row>
    <row r="845" s="2" customFormat="1">
      <c r="A845" s="39"/>
      <c r="B845" s="40"/>
      <c r="C845" s="41"/>
      <c r="D845" s="223" t="s">
        <v>159</v>
      </c>
      <c r="E845" s="41"/>
      <c r="F845" s="224" t="s">
        <v>1704</v>
      </c>
      <c r="G845" s="41"/>
      <c r="H845" s="41"/>
      <c r="I845" s="220"/>
      <c r="J845" s="41"/>
      <c r="K845" s="41"/>
      <c r="L845" s="45"/>
      <c r="M845" s="221"/>
      <c r="N845" s="222"/>
      <c r="O845" s="85"/>
      <c r="P845" s="85"/>
      <c r="Q845" s="85"/>
      <c r="R845" s="85"/>
      <c r="S845" s="85"/>
      <c r="T845" s="86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159</v>
      </c>
      <c r="AU845" s="18" t="s">
        <v>82</v>
      </c>
    </row>
    <row r="846" s="2" customFormat="1" ht="33" customHeight="1">
      <c r="A846" s="39"/>
      <c r="B846" s="40"/>
      <c r="C846" s="262" t="s">
        <v>988</v>
      </c>
      <c r="D846" s="262" t="s">
        <v>700</v>
      </c>
      <c r="E846" s="263" t="s">
        <v>1705</v>
      </c>
      <c r="F846" s="264" t="s">
        <v>1706</v>
      </c>
      <c r="G846" s="265" t="s">
        <v>377</v>
      </c>
      <c r="H846" s="266">
        <v>1</v>
      </c>
      <c r="I846" s="267"/>
      <c r="J846" s="268">
        <f>ROUND(I846*H846,2)</f>
        <v>0</v>
      </c>
      <c r="K846" s="264" t="s">
        <v>662</v>
      </c>
      <c r="L846" s="269"/>
      <c r="M846" s="270" t="s">
        <v>19</v>
      </c>
      <c r="N846" s="271" t="s">
        <v>43</v>
      </c>
      <c r="O846" s="85"/>
      <c r="P846" s="214">
        <f>O846*H846</f>
        <v>0</v>
      </c>
      <c r="Q846" s="214">
        <v>0.5</v>
      </c>
      <c r="R846" s="214">
        <f>Q846*H846</f>
        <v>0.5</v>
      </c>
      <c r="S846" s="214">
        <v>0</v>
      </c>
      <c r="T846" s="215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16" t="s">
        <v>383</v>
      </c>
      <c r="AT846" s="216" t="s">
        <v>700</v>
      </c>
      <c r="AU846" s="216" t="s">
        <v>82</v>
      </c>
      <c r="AY846" s="18" t="s">
        <v>148</v>
      </c>
      <c r="BE846" s="217">
        <f>IF(N846="základní",J846,0)</f>
        <v>0</v>
      </c>
      <c r="BF846" s="217">
        <f>IF(N846="snížená",J846,0)</f>
        <v>0</v>
      </c>
      <c r="BG846" s="217">
        <f>IF(N846="zákl. přenesená",J846,0)</f>
        <v>0</v>
      </c>
      <c r="BH846" s="217">
        <f>IF(N846="sníž. přenesená",J846,0)</f>
        <v>0</v>
      </c>
      <c r="BI846" s="217">
        <f>IF(N846="nulová",J846,0)</f>
        <v>0</v>
      </c>
      <c r="BJ846" s="18" t="s">
        <v>80</v>
      </c>
      <c r="BK846" s="217">
        <f>ROUND(I846*H846,2)</f>
        <v>0</v>
      </c>
      <c r="BL846" s="18" t="s">
        <v>261</v>
      </c>
      <c r="BM846" s="216" t="s">
        <v>1707</v>
      </c>
    </row>
    <row r="847" s="2" customFormat="1">
      <c r="A847" s="39"/>
      <c r="B847" s="40"/>
      <c r="C847" s="41"/>
      <c r="D847" s="218" t="s">
        <v>157</v>
      </c>
      <c r="E847" s="41"/>
      <c r="F847" s="219" t="s">
        <v>1706</v>
      </c>
      <c r="G847" s="41"/>
      <c r="H847" s="41"/>
      <c r="I847" s="220"/>
      <c r="J847" s="41"/>
      <c r="K847" s="41"/>
      <c r="L847" s="45"/>
      <c r="M847" s="221"/>
      <c r="N847" s="222"/>
      <c r="O847" s="85"/>
      <c r="P847" s="85"/>
      <c r="Q847" s="85"/>
      <c r="R847" s="85"/>
      <c r="S847" s="85"/>
      <c r="T847" s="86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157</v>
      </c>
      <c r="AU847" s="18" t="s">
        <v>82</v>
      </c>
    </row>
    <row r="848" s="2" customFormat="1">
      <c r="A848" s="39"/>
      <c r="B848" s="40"/>
      <c r="C848" s="41"/>
      <c r="D848" s="223" t="s">
        <v>159</v>
      </c>
      <c r="E848" s="41"/>
      <c r="F848" s="224" t="s">
        <v>1708</v>
      </c>
      <c r="G848" s="41"/>
      <c r="H848" s="41"/>
      <c r="I848" s="220"/>
      <c r="J848" s="41"/>
      <c r="K848" s="41"/>
      <c r="L848" s="45"/>
      <c r="M848" s="221"/>
      <c r="N848" s="222"/>
      <c r="O848" s="85"/>
      <c r="P848" s="85"/>
      <c r="Q848" s="85"/>
      <c r="R848" s="85"/>
      <c r="S848" s="85"/>
      <c r="T848" s="86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159</v>
      </c>
      <c r="AU848" s="18" t="s">
        <v>82</v>
      </c>
    </row>
    <row r="849" s="2" customFormat="1">
      <c r="A849" s="39"/>
      <c r="B849" s="40"/>
      <c r="C849" s="41"/>
      <c r="D849" s="218" t="s">
        <v>300</v>
      </c>
      <c r="E849" s="41"/>
      <c r="F849" s="247" t="s">
        <v>1709</v>
      </c>
      <c r="G849" s="41"/>
      <c r="H849" s="41"/>
      <c r="I849" s="220"/>
      <c r="J849" s="41"/>
      <c r="K849" s="41"/>
      <c r="L849" s="45"/>
      <c r="M849" s="221"/>
      <c r="N849" s="222"/>
      <c r="O849" s="85"/>
      <c r="P849" s="85"/>
      <c r="Q849" s="85"/>
      <c r="R849" s="85"/>
      <c r="S849" s="85"/>
      <c r="T849" s="86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300</v>
      </c>
      <c r="AU849" s="18" t="s">
        <v>82</v>
      </c>
    </row>
    <row r="850" s="2" customFormat="1" ht="24.15" customHeight="1">
      <c r="A850" s="39"/>
      <c r="B850" s="40"/>
      <c r="C850" s="205" t="s">
        <v>1710</v>
      </c>
      <c r="D850" s="205" t="s">
        <v>150</v>
      </c>
      <c r="E850" s="206" t="s">
        <v>1711</v>
      </c>
      <c r="F850" s="207" t="s">
        <v>1712</v>
      </c>
      <c r="G850" s="208" t="s">
        <v>377</v>
      </c>
      <c r="H850" s="209">
        <v>1</v>
      </c>
      <c r="I850" s="210"/>
      <c r="J850" s="211">
        <f>ROUND(I850*H850,2)</f>
        <v>0</v>
      </c>
      <c r="K850" s="207" t="s">
        <v>662</v>
      </c>
      <c r="L850" s="45"/>
      <c r="M850" s="212" t="s">
        <v>19</v>
      </c>
      <c r="N850" s="213" t="s">
        <v>43</v>
      </c>
      <c r="O850" s="85"/>
      <c r="P850" s="214">
        <f>O850*H850</f>
        <v>0</v>
      </c>
      <c r="Q850" s="214">
        <v>0</v>
      </c>
      <c r="R850" s="214">
        <f>Q850*H850</f>
        <v>0</v>
      </c>
      <c r="S850" s="214">
        <v>0</v>
      </c>
      <c r="T850" s="215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16" t="s">
        <v>261</v>
      </c>
      <c r="AT850" s="216" t="s">
        <v>150</v>
      </c>
      <c r="AU850" s="216" t="s">
        <v>82</v>
      </c>
      <c r="AY850" s="18" t="s">
        <v>148</v>
      </c>
      <c r="BE850" s="217">
        <f>IF(N850="základní",J850,0)</f>
        <v>0</v>
      </c>
      <c r="BF850" s="217">
        <f>IF(N850="snížená",J850,0)</f>
        <v>0</v>
      </c>
      <c r="BG850" s="217">
        <f>IF(N850="zákl. přenesená",J850,0)</f>
        <v>0</v>
      </c>
      <c r="BH850" s="217">
        <f>IF(N850="sníž. přenesená",J850,0)</f>
        <v>0</v>
      </c>
      <c r="BI850" s="217">
        <f>IF(N850="nulová",J850,0)</f>
        <v>0</v>
      </c>
      <c r="BJ850" s="18" t="s">
        <v>80</v>
      </c>
      <c r="BK850" s="217">
        <f>ROUND(I850*H850,2)</f>
        <v>0</v>
      </c>
      <c r="BL850" s="18" t="s">
        <v>261</v>
      </c>
      <c r="BM850" s="216" t="s">
        <v>1713</v>
      </c>
    </row>
    <row r="851" s="2" customFormat="1">
      <c r="A851" s="39"/>
      <c r="B851" s="40"/>
      <c r="C851" s="41"/>
      <c r="D851" s="218" t="s">
        <v>157</v>
      </c>
      <c r="E851" s="41"/>
      <c r="F851" s="219" t="s">
        <v>1714</v>
      </c>
      <c r="G851" s="41"/>
      <c r="H851" s="41"/>
      <c r="I851" s="220"/>
      <c r="J851" s="41"/>
      <c r="K851" s="41"/>
      <c r="L851" s="45"/>
      <c r="M851" s="221"/>
      <c r="N851" s="222"/>
      <c r="O851" s="85"/>
      <c r="P851" s="85"/>
      <c r="Q851" s="85"/>
      <c r="R851" s="85"/>
      <c r="S851" s="85"/>
      <c r="T851" s="86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157</v>
      </c>
      <c r="AU851" s="18" t="s">
        <v>82</v>
      </c>
    </row>
    <row r="852" s="2" customFormat="1">
      <c r="A852" s="39"/>
      <c r="B852" s="40"/>
      <c r="C852" s="41"/>
      <c r="D852" s="223" t="s">
        <v>159</v>
      </c>
      <c r="E852" s="41"/>
      <c r="F852" s="224" t="s">
        <v>1715</v>
      </c>
      <c r="G852" s="41"/>
      <c r="H852" s="41"/>
      <c r="I852" s="220"/>
      <c r="J852" s="41"/>
      <c r="K852" s="41"/>
      <c r="L852" s="45"/>
      <c r="M852" s="221"/>
      <c r="N852" s="222"/>
      <c r="O852" s="85"/>
      <c r="P852" s="85"/>
      <c r="Q852" s="85"/>
      <c r="R852" s="85"/>
      <c r="S852" s="85"/>
      <c r="T852" s="86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159</v>
      </c>
      <c r="AU852" s="18" t="s">
        <v>82</v>
      </c>
    </row>
    <row r="853" s="2" customFormat="1" ht="16.5" customHeight="1">
      <c r="A853" s="39"/>
      <c r="B853" s="40"/>
      <c r="C853" s="262" t="s">
        <v>1716</v>
      </c>
      <c r="D853" s="262" t="s">
        <v>700</v>
      </c>
      <c r="E853" s="263" t="s">
        <v>1717</v>
      </c>
      <c r="F853" s="264" t="s">
        <v>1718</v>
      </c>
      <c r="G853" s="265" t="s">
        <v>402</v>
      </c>
      <c r="H853" s="266">
        <v>1</v>
      </c>
      <c r="I853" s="267"/>
      <c r="J853" s="268">
        <f>ROUND(I853*H853,2)</f>
        <v>0</v>
      </c>
      <c r="K853" s="264" t="s">
        <v>19</v>
      </c>
      <c r="L853" s="269"/>
      <c r="M853" s="270" t="s">
        <v>19</v>
      </c>
      <c r="N853" s="271" t="s">
        <v>43</v>
      </c>
      <c r="O853" s="85"/>
      <c r="P853" s="214">
        <f>O853*H853</f>
        <v>0</v>
      </c>
      <c r="Q853" s="214">
        <v>0</v>
      </c>
      <c r="R853" s="214">
        <f>Q853*H853</f>
        <v>0</v>
      </c>
      <c r="S853" s="214">
        <v>0</v>
      </c>
      <c r="T853" s="215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16" t="s">
        <v>383</v>
      </c>
      <c r="AT853" s="216" t="s">
        <v>700</v>
      </c>
      <c r="AU853" s="216" t="s">
        <v>82</v>
      </c>
      <c r="AY853" s="18" t="s">
        <v>148</v>
      </c>
      <c r="BE853" s="217">
        <f>IF(N853="základní",J853,0)</f>
        <v>0</v>
      </c>
      <c r="BF853" s="217">
        <f>IF(N853="snížená",J853,0)</f>
        <v>0</v>
      </c>
      <c r="BG853" s="217">
        <f>IF(N853="zákl. přenesená",J853,0)</f>
        <v>0</v>
      </c>
      <c r="BH853" s="217">
        <f>IF(N853="sníž. přenesená",J853,0)</f>
        <v>0</v>
      </c>
      <c r="BI853" s="217">
        <f>IF(N853="nulová",J853,0)</f>
        <v>0</v>
      </c>
      <c r="BJ853" s="18" t="s">
        <v>80</v>
      </c>
      <c r="BK853" s="217">
        <f>ROUND(I853*H853,2)</f>
        <v>0</v>
      </c>
      <c r="BL853" s="18" t="s">
        <v>261</v>
      </c>
      <c r="BM853" s="216" t="s">
        <v>1719</v>
      </c>
    </row>
    <row r="854" s="2" customFormat="1">
      <c r="A854" s="39"/>
      <c r="B854" s="40"/>
      <c r="C854" s="41"/>
      <c r="D854" s="218" t="s">
        <v>157</v>
      </c>
      <c r="E854" s="41"/>
      <c r="F854" s="219" t="s">
        <v>1718</v>
      </c>
      <c r="G854" s="41"/>
      <c r="H854" s="41"/>
      <c r="I854" s="220"/>
      <c r="J854" s="41"/>
      <c r="K854" s="41"/>
      <c r="L854" s="45"/>
      <c r="M854" s="221"/>
      <c r="N854" s="222"/>
      <c r="O854" s="85"/>
      <c r="P854" s="85"/>
      <c r="Q854" s="85"/>
      <c r="R854" s="85"/>
      <c r="S854" s="85"/>
      <c r="T854" s="86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157</v>
      </c>
      <c r="AU854" s="18" t="s">
        <v>82</v>
      </c>
    </row>
    <row r="855" s="2" customFormat="1" ht="24.15" customHeight="1">
      <c r="A855" s="39"/>
      <c r="B855" s="40"/>
      <c r="C855" s="205" t="s">
        <v>1720</v>
      </c>
      <c r="D855" s="205" t="s">
        <v>150</v>
      </c>
      <c r="E855" s="206" t="s">
        <v>1721</v>
      </c>
      <c r="F855" s="207" t="s">
        <v>1722</v>
      </c>
      <c r="G855" s="208" t="s">
        <v>377</v>
      </c>
      <c r="H855" s="209">
        <v>55</v>
      </c>
      <c r="I855" s="210"/>
      <c r="J855" s="211">
        <f>ROUND(I855*H855,2)</f>
        <v>0</v>
      </c>
      <c r="K855" s="207" t="s">
        <v>662</v>
      </c>
      <c r="L855" s="45"/>
      <c r="M855" s="212" t="s">
        <v>19</v>
      </c>
      <c r="N855" s="213" t="s">
        <v>43</v>
      </c>
      <c r="O855" s="85"/>
      <c r="P855" s="214">
        <f>O855*H855</f>
        <v>0</v>
      </c>
      <c r="Q855" s="214">
        <v>0.00017000000000000001</v>
      </c>
      <c r="R855" s="214">
        <f>Q855*H855</f>
        <v>0.0093500000000000007</v>
      </c>
      <c r="S855" s="214">
        <v>0</v>
      </c>
      <c r="T855" s="215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16" t="s">
        <v>155</v>
      </c>
      <c r="AT855" s="216" t="s">
        <v>150</v>
      </c>
      <c r="AU855" s="216" t="s">
        <v>82</v>
      </c>
      <c r="AY855" s="18" t="s">
        <v>148</v>
      </c>
      <c r="BE855" s="217">
        <f>IF(N855="základní",J855,0)</f>
        <v>0</v>
      </c>
      <c r="BF855" s="217">
        <f>IF(N855="snížená",J855,0)</f>
        <v>0</v>
      </c>
      <c r="BG855" s="217">
        <f>IF(N855="zákl. přenesená",J855,0)</f>
        <v>0</v>
      </c>
      <c r="BH855" s="217">
        <f>IF(N855="sníž. přenesená",J855,0)</f>
        <v>0</v>
      </c>
      <c r="BI855" s="217">
        <f>IF(N855="nulová",J855,0)</f>
        <v>0</v>
      </c>
      <c r="BJ855" s="18" t="s">
        <v>80</v>
      </c>
      <c r="BK855" s="217">
        <f>ROUND(I855*H855,2)</f>
        <v>0</v>
      </c>
      <c r="BL855" s="18" t="s">
        <v>155</v>
      </c>
      <c r="BM855" s="216" t="s">
        <v>1723</v>
      </c>
    </row>
    <row r="856" s="2" customFormat="1">
      <c r="A856" s="39"/>
      <c r="B856" s="40"/>
      <c r="C856" s="41"/>
      <c r="D856" s="218" t="s">
        <v>157</v>
      </c>
      <c r="E856" s="41"/>
      <c r="F856" s="219" t="s">
        <v>1724</v>
      </c>
      <c r="G856" s="41"/>
      <c r="H856" s="41"/>
      <c r="I856" s="220"/>
      <c r="J856" s="41"/>
      <c r="K856" s="41"/>
      <c r="L856" s="45"/>
      <c r="M856" s="221"/>
      <c r="N856" s="222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157</v>
      </c>
      <c r="AU856" s="18" t="s">
        <v>82</v>
      </c>
    </row>
    <row r="857" s="2" customFormat="1">
      <c r="A857" s="39"/>
      <c r="B857" s="40"/>
      <c r="C857" s="41"/>
      <c r="D857" s="223" t="s">
        <v>159</v>
      </c>
      <c r="E857" s="41"/>
      <c r="F857" s="224" t="s">
        <v>1725</v>
      </c>
      <c r="G857" s="41"/>
      <c r="H857" s="41"/>
      <c r="I857" s="220"/>
      <c r="J857" s="41"/>
      <c r="K857" s="41"/>
      <c r="L857" s="45"/>
      <c r="M857" s="221"/>
      <c r="N857" s="222"/>
      <c r="O857" s="85"/>
      <c r="P857" s="85"/>
      <c r="Q857" s="85"/>
      <c r="R857" s="85"/>
      <c r="S857" s="85"/>
      <c r="T857" s="86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159</v>
      </c>
      <c r="AU857" s="18" t="s">
        <v>82</v>
      </c>
    </row>
    <row r="858" s="13" customFormat="1">
      <c r="A858" s="13"/>
      <c r="B858" s="225"/>
      <c r="C858" s="226"/>
      <c r="D858" s="218" t="s">
        <v>161</v>
      </c>
      <c r="E858" s="227" t="s">
        <v>19</v>
      </c>
      <c r="F858" s="228" t="s">
        <v>1726</v>
      </c>
      <c r="G858" s="226"/>
      <c r="H858" s="229">
        <v>55</v>
      </c>
      <c r="I858" s="230"/>
      <c r="J858" s="226"/>
      <c r="K858" s="226"/>
      <c r="L858" s="231"/>
      <c r="M858" s="232"/>
      <c r="N858" s="233"/>
      <c r="O858" s="233"/>
      <c r="P858" s="233"/>
      <c r="Q858" s="233"/>
      <c r="R858" s="233"/>
      <c r="S858" s="233"/>
      <c r="T858" s="234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5" t="s">
        <v>161</v>
      </c>
      <c r="AU858" s="235" t="s">
        <v>82</v>
      </c>
      <c r="AV858" s="13" t="s">
        <v>82</v>
      </c>
      <c r="AW858" s="13" t="s">
        <v>33</v>
      </c>
      <c r="AX858" s="13" t="s">
        <v>80</v>
      </c>
      <c r="AY858" s="235" t="s">
        <v>148</v>
      </c>
    </row>
    <row r="859" s="2" customFormat="1" ht="24.15" customHeight="1">
      <c r="A859" s="39"/>
      <c r="B859" s="40"/>
      <c r="C859" s="262" t="s">
        <v>1727</v>
      </c>
      <c r="D859" s="262" t="s">
        <v>700</v>
      </c>
      <c r="E859" s="263" t="s">
        <v>1728</v>
      </c>
      <c r="F859" s="264" t="s">
        <v>1729</v>
      </c>
      <c r="G859" s="265" t="s">
        <v>377</v>
      </c>
      <c r="H859" s="266">
        <v>55</v>
      </c>
      <c r="I859" s="267"/>
      <c r="J859" s="268">
        <f>ROUND(I859*H859,2)</f>
        <v>0</v>
      </c>
      <c r="K859" s="264" t="s">
        <v>19</v>
      </c>
      <c r="L859" s="269"/>
      <c r="M859" s="270" t="s">
        <v>19</v>
      </c>
      <c r="N859" s="271" t="s">
        <v>43</v>
      </c>
      <c r="O859" s="85"/>
      <c r="P859" s="214">
        <f>O859*H859</f>
        <v>0</v>
      </c>
      <c r="Q859" s="214">
        <v>0.0027699999999999999</v>
      </c>
      <c r="R859" s="214">
        <f>Q859*H859</f>
        <v>0.15234999999999999</v>
      </c>
      <c r="S859" s="214">
        <v>0</v>
      </c>
      <c r="T859" s="215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16" t="s">
        <v>205</v>
      </c>
      <c r="AT859" s="216" t="s">
        <v>700</v>
      </c>
      <c r="AU859" s="216" t="s">
        <v>82</v>
      </c>
      <c r="AY859" s="18" t="s">
        <v>148</v>
      </c>
      <c r="BE859" s="217">
        <f>IF(N859="základní",J859,0)</f>
        <v>0</v>
      </c>
      <c r="BF859" s="217">
        <f>IF(N859="snížená",J859,0)</f>
        <v>0</v>
      </c>
      <c r="BG859" s="217">
        <f>IF(N859="zákl. přenesená",J859,0)</f>
        <v>0</v>
      </c>
      <c r="BH859" s="217">
        <f>IF(N859="sníž. přenesená",J859,0)</f>
        <v>0</v>
      </c>
      <c r="BI859" s="217">
        <f>IF(N859="nulová",J859,0)</f>
        <v>0</v>
      </c>
      <c r="BJ859" s="18" t="s">
        <v>80</v>
      </c>
      <c r="BK859" s="217">
        <f>ROUND(I859*H859,2)</f>
        <v>0</v>
      </c>
      <c r="BL859" s="18" t="s">
        <v>155</v>
      </c>
      <c r="BM859" s="216" t="s">
        <v>1730</v>
      </c>
    </row>
    <row r="860" s="2" customFormat="1">
      <c r="A860" s="39"/>
      <c r="B860" s="40"/>
      <c r="C860" s="41"/>
      <c r="D860" s="218" t="s">
        <v>157</v>
      </c>
      <c r="E860" s="41"/>
      <c r="F860" s="219" t="s">
        <v>1729</v>
      </c>
      <c r="G860" s="41"/>
      <c r="H860" s="41"/>
      <c r="I860" s="220"/>
      <c r="J860" s="41"/>
      <c r="K860" s="41"/>
      <c r="L860" s="45"/>
      <c r="M860" s="221"/>
      <c r="N860" s="222"/>
      <c r="O860" s="85"/>
      <c r="P860" s="85"/>
      <c r="Q860" s="85"/>
      <c r="R860" s="85"/>
      <c r="S860" s="85"/>
      <c r="T860" s="86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157</v>
      </c>
      <c r="AU860" s="18" t="s">
        <v>82</v>
      </c>
    </row>
    <row r="861" s="2" customFormat="1">
      <c r="A861" s="39"/>
      <c r="B861" s="40"/>
      <c r="C861" s="41"/>
      <c r="D861" s="218" t="s">
        <v>300</v>
      </c>
      <c r="E861" s="41"/>
      <c r="F861" s="247" t="s">
        <v>1731</v>
      </c>
      <c r="G861" s="41"/>
      <c r="H861" s="41"/>
      <c r="I861" s="220"/>
      <c r="J861" s="41"/>
      <c r="K861" s="41"/>
      <c r="L861" s="45"/>
      <c r="M861" s="221"/>
      <c r="N861" s="222"/>
      <c r="O861" s="85"/>
      <c r="P861" s="85"/>
      <c r="Q861" s="85"/>
      <c r="R861" s="85"/>
      <c r="S861" s="85"/>
      <c r="T861" s="86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300</v>
      </c>
      <c r="AU861" s="18" t="s">
        <v>82</v>
      </c>
    </row>
    <row r="862" s="2" customFormat="1" ht="24.15" customHeight="1">
      <c r="A862" s="39"/>
      <c r="B862" s="40"/>
      <c r="C862" s="205" t="s">
        <v>1732</v>
      </c>
      <c r="D862" s="205" t="s">
        <v>150</v>
      </c>
      <c r="E862" s="206" t="s">
        <v>1733</v>
      </c>
      <c r="F862" s="207" t="s">
        <v>1734</v>
      </c>
      <c r="G862" s="208" t="s">
        <v>625</v>
      </c>
      <c r="H862" s="209">
        <v>2376.5599999999999</v>
      </c>
      <c r="I862" s="210"/>
      <c r="J862" s="211">
        <f>ROUND(I862*H862,2)</f>
        <v>0</v>
      </c>
      <c r="K862" s="207" t="s">
        <v>662</v>
      </c>
      <c r="L862" s="45"/>
      <c r="M862" s="212" t="s">
        <v>19</v>
      </c>
      <c r="N862" s="213" t="s">
        <v>43</v>
      </c>
      <c r="O862" s="85"/>
      <c r="P862" s="214">
        <f>O862*H862</f>
        <v>0</v>
      </c>
      <c r="Q862" s="214">
        <v>5.0000000000000002E-05</v>
      </c>
      <c r="R862" s="214">
        <f>Q862*H862</f>
        <v>0.118828</v>
      </c>
      <c r="S862" s="214">
        <v>0</v>
      </c>
      <c r="T862" s="215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16" t="s">
        <v>261</v>
      </c>
      <c r="AT862" s="216" t="s">
        <v>150</v>
      </c>
      <c r="AU862" s="216" t="s">
        <v>82</v>
      </c>
      <c r="AY862" s="18" t="s">
        <v>148</v>
      </c>
      <c r="BE862" s="217">
        <f>IF(N862="základní",J862,0)</f>
        <v>0</v>
      </c>
      <c r="BF862" s="217">
        <f>IF(N862="snížená",J862,0)</f>
        <v>0</v>
      </c>
      <c r="BG862" s="217">
        <f>IF(N862="zákl. přenesená",J862,0)</f>
        <v>0</v>
      </c>
      <c r="BH862" s="217">
        <f>IF(N862="sníž. přenesená",J862,0)</f>
        <v>0</v>
      </c>
      <c r="BI862" s="217">
        <f>IF(N862="nulová",J862,0)</f>
        <v>0</v>
      </c>
      <c r="BJ862" s="18" t="s">
        <v>80</v>
      </c>
      <c r="BK862" s="217">
        <f>ROUND(I862*H862,2)</f>
        <v>0</v>
      </c>
      <c r="BL862" s="18" t="s">
        <v>261</v>
      </c>
      <c r="BM862" s="216" t="s">
        <v>1735</v>
      </c>
    </row>
    <row r="863" s="2" customFormat="1">
      <c r="A863" s="39"/>
      <c r="B863" s="40"/>
      <c r="C863" s="41"/>
      <c r="D863" s="218" t="s">
        <v>157</v>
      </c>
      <c r="E863" s="41"/>
      <c r="F863" s="219" t="s">
        <v>1736</v>
      </c>
      <c r="G863" s="41"/>
      <c r="H863" s="41"/>
      <c r="I863" s="220"/>
      <c r="J863" s="41"/>
      <c r="K863" s="41"/>
      <c r="L863" s="45"/>
      <c r="M863" s="221"/>
      <c r="N863" s="222"/>
      <c r="O863" s="85"/>
      <c r="P863" s="85"/>
      <c r="Q863" s="85"/>
      <c r="R863" s="85"/>
      <c r="S863" s="85"/>
      <c r="T863" s="86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157</v>
      </c>
      <c r="AU863" s="18" t="s">
        <v>82</v>
      </c>
    </row>
    <row r="864" s="2" customFormat="1">
      <c r="A864" s="39"/>
      <c r="B864" s="40"/>
      <c r="C864" s="41"/>
      <c r="D864" s="223" t="s">
        <v>159</v>
      </c>
      <c r="E864" s="41"/>
      <c r="F864" s="224" t="s">
        <v>1737</v>
      </c>
      <c r="G864" s="41"/>
      <c r="H864" s="41"/>
      <c r="I864" s="220"/>
      <c r="J864" s="41"/>
      <c r="K864" s="41"/>
      <c r="L864" s="45"/>
      <c r="M864" s="221"/>
      <c r="N864" s="222"/>
      <c r="O864" s="85"/>
      <c r="P864" s="85"/>
      <c r="Q864" s="85"/>
      <c r="R864" s="85"/>
      <c r="S864" s="85"/>
      <c r="T864" s="86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159</v>
      </c>
      <c r="AU864" s="18" t="s">
        <v>82</v>
      </c>
    </row>
    <row r="865" s="13" customFormat="1">
      <c r="A865" s="13"/>
      <c r="B865" s="225"/>
      <c r="C865" s="226"/>
      <c r="D865" s="218" t="s">
        <v>161</v>
      </c>
      <c r="E865" s="227" t="s">
        <v>19</v>
      </c>
      <c r="F865" s="228" t="s">
        <v>1738</v>
      </c>
      <c r="G865" s="226"/>
      <c r="H865" s="229">
        <v>2376.5599999999999</v>
      </c>
      <c r="I865" s="230"/>
      <c r="J865" s="226"/>
      <c r="K865" s="226"/>
      <c r="L865" s="231"/>
      <c r="M865" s="232"/>
      <c r="N865" s="233"/>
      <c r="O865" s="233"/>
      <c r="P865" s="233"/>
      <c r="Q865" s="233"/>
      <c r="R865" s="233"/>
      <c r="S865" s="233"/>
      <c r="T865" s="234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5" t="s">
        <v>161</v>
      </c>
      <c r="AU865" s="235" t="s">
        <v>82</v>
      </c>
      <c r="AV865" s="13" t="s">
        <v>82</v>
      </c>
      <c r="AW865" s="13" t="s">
        <v>33</v>
      </c>
      <c r="AX865" s="13" t="s">
        <v>80</v>
      </c>
      <c r="AY865" s="235" t="s">
        <v>148</v>
      </c>
    </row>
    <row r="866" s="2" customFormat="1" ht="21.75" customHeight="1">
      <c r="A866" s="39"/>
      <c r="B866" s="40"/>
      <c r="C866" s="262" t="s">
        <v>1739</v>
      </c>
      <c r="D866" s="262" t="s">
        <v>700</v>
      </c>
      <c r="E866" s="263" t="s">
        <v>1740</v>
      </c>
      <c r="F866" s="264" t="s">
        <v>1741</v>
      </c>
      <c r="G866" s="265" t="s">
        <v>625</v>
      </c>
      <c r="H866" s="266">
        <v>2376.5599999999999</v>
      </c>
      <c r="I866" s="267"/>
      <c r="J866" s="268">
        <f>ROUND(I866*H866,2)</f>
        <v>0</v>
      </c>
      <c r="K866" s="264" t="s">
        <v>19</v>
      </c>
      <c r="L866" s="269"/>
      <c r="M866" s="270" t="s">
        <v>19</v>
      </c>
      <c r="N866" s="271" t="s">
        <v>43</v>
      </c>
      <c r="O866" s="85"/>
      <c r="P866" s="214">
        <f>O866*H866</f>
        <v>0</v>
      </c>
      <c r="Q866" s="214">
        <v>0</v>
      </c>
      <c r="R866" s="214">
        <f>Q866*H866</f>
        <v>0</v>
      </c>
      <c r="S866" s="214">
        <v>0</v>
      </c>
      <c r="T866" s="215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16" t="s">
        <v>383</v>
      </c>
      <c r="AT866" s="216" t="s">
        <v>700</v>
      </c>
      <c r="AU866" s="216" t="s">
        <v>82</v>
      </c>
      <c r="AY866" s="18" t="s">
        <v>148</v>
      </c>
      <c r="BE866" s="217">
        <f>IF(N866="základní",J866,0)</f>
        <v>0</v>
      </c>
      <c r="BF866" s="217">
        <f>IF(N866="snížená",J866,0)</f>
        <v>0</v>
      </c>
      <c r="BG866" s="217">
        <f>IF(N866="zákl. přenesená",J866,0)</f>
        <v>0</v>
      </c>
      <c r="BH866" s="217">
        <f>IF(N866="sníž. přenesená",J866,0)</f>
        <v>0</v>
      </c>
      <c r="BI866" s="217">
        <f>IF(N866="nulová",J866,0)</f>
        <v>0</v>
      </c>
      <c r="BJ866" s="18" t="s">
        <v>80</v>
      </c>
      <c r="BK866" s="217">
        <f>ROUND(I866*H866,2)</f>
        <v>0</v>
      </c>
      <c r="BL866" s="18" t="s">
        <v>261</v>
      </c>
      <c r="BM866" s="216" t="s">
        <v>1742</v>
      </c>
    </row>
    <row r="867" s="2" customFormat="1">
      <c r="A867" s="39"/>
      <c r="B867" s="40"/>
      <c r="C867" s="41"/>
      <c r="D867" s="218" t="s">
        <v>157</v>
      </c>
      <c r="E867" s="41"/>
      <c r="F867" s="219" t="s">
        <v>1741</v>
      </c>
      <c r="G867" s="41"/>
      <c r="H867" s="41"/>
      <c r="I867" s="220"/>
      <c r="J867" s="41"/>
      <c r="K867" s="41"/>
      <c r="L867" s="45"/>
      <c r="M867" s="221"/>
      <c r="N867" s="222"/>
      <c r="O867" s="85"/>
      <c r="P867" s="85"/>
      <c r="Q867" s="85"/>
      <c r="R867" s="85"/>
      <c r="S867" s="85"/>
      <c r="T867" s="86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157</v>
      </c>
      <c r="AU867" s="18" t="s">
        <v>82</v>
      </c>
    </row>
    <row r="868" s="2" customFormat="1" ht="16.5" customHeight="1">
      <c r="A868" s="39"/>
      <c r="B868" s="40"/>
      <c r="C868" s="205" t="s">
        <v>1743</v>
      </c>
      <c r="D868" s="205" t="s">
        <v>150</v>
      </c>
      <c r="E868" s="206" t="s">
        <v>1744</v>
      </c>
      <c r="F868" s="207" t="s">
        <v>1745</v>
      </c>
      <c r="G868" s="208" t="s">
        <v>402</v>
      </c>
      <c r="H868" s="209">
        <v>1</v>
      </c>
      <c r="I868" s="210"/>
      <c r="J868" s="211">
        <f>ROUND(I868*H868,2)</f>
        <v>0</v>
      </c>
      <c r="K868" s="207" t="s">
        <v>19</v>
      </c>
      <c r="L868" s="45"/>
      <c r="M868" s="212" t="s">
        <v>19</v>
      </c>
      <c r="N868" s="213" t="s">
        <v>43</v>
      </c>
      <c r="O868" s="85"/>
      <c r="P868" s="214">
        <f>O868*H868</f>
        <v>0</v>
      </c>
      <c r="Q868" s="214">
        <v>0</v>
      </c>
      <c r="R868" s="214">
        <f>Q868*H868</f>
        <v>0</v>
      </c>
      <c r="S868" s="214">
        <v>0</v>
      </c>
      <c r="T868" s="215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16" t="s">
        <v>261</v>
      </c>
      <c r="AT868" s="216" t="s">
        <v>150</v>
      </c>
      <c r="AU868" s="216" t="s">
        <v>82</v>
      </c>
      <c r="AY868" s="18" t="s">
        <v>148</v>
      </c>
      <c r="BE868" s="217">
        <f>IF(N868="základní",J868,0)</f>
        <v>0</v>
      </c>
      <c r="BF868" s="217">
        <f>IF(N868="snížená",J868,0)</f>
        <v>0</v>
      </c>
      <c r="BG868" s="217">
        <f>IF(N868="zákl. přenesená",J868,0)</f>
        <v>0</v>
      </c>
      <c r="BH868" s="217">
        <f>IF(N868="sníž. přenesená",J868,0)</f>
        <v>0</v>
      </c>
      <c r="BI868" s="217">
        <f>IF(N868="nulová",J868,0)</f>
        <v>0</v>
      </c>
      <c r="BJ868" s="18" t="s">
        <v>80</v>
      </c>
      <c r="BK868" s="217">
        <f>ROUND(I868*H868,2)</f>
        <v>0</v>
      </c>
      <c r="BL868" s="18" t="s">
        <v>261</v>
      </c>
      <c r="BM868" s="216" t="s">
        <v>1746</v>
      </c>
    </row>
    <row r="869" s="2" customFormat="1">
      <c r="A869" s="39"/>
      <c r="B869" s="40"/>
      <c r="C869" s="41"/>
      <c r="D869" s="218" t="s">
        <v>157</v>
      </c>
      <c r="E869" s="41"/>
      <c r="F869" s="219" t="s">
        <v>1745</v>
      </c>
      <c r="G869" s="41"/>
      <c r="H869" s="41"/>
      <c r="I869" s="220"/>
      <c r="J869" s="41"/>
      <c r="K869" s="41"/>
      <c r="L869" s="45"/>
      <c r="M869" s="221"/>
      <c r="N869" s="222"/>
      <c r="O869" s="85"/>
      <c r="P869" s="85"/>
      <c r="Q869" s="85"/>
      <c r="R869" s="85"/>
      <c r="S869" s="85"/>
      <c r="T869" s="86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157</v>
      </c>
      <c r="AU869" s="18" t="s">
        <v>82</v>
      </c>
    </row>
    <row r="870" s="2" customFormat="1">
      <c r="A870" s="39"/>
      <c r="B870" s="40"/>
      <c r="C870" s="41"/>
      <c r="D870" s="218" t="s">
        <v>300</v>
      </c>
      <c r="E870" s="41"/>
      <c r="F870" s="247" t="s">
        <v>1747</v>
      </c>
      <c r="G870" s="41"/>
      <c r="H870" s="41"/>
      <c r="I870" s="220"/>
      <c r="J870" s="41"/>
      <c r="K870" s="41"/>
      <c r="L870" s="45"/>
      <c r="M870" s="221"/>
      <c r="N870" s="222"/>
      <c r="O870" s="85"/>
      <c r="P870" s="85"/>
      <c r="Q870" s="85"/>
      <c r="R870" s="85"/>
      <c r="S870" s="85"/>
      <c r="T870" s="86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300</v>
      </c>
      <c r="AU870" s="18" t="s">
        <v>82</v>
      </c>
    </row>
    <row r="871" s="2" customFormat="1" ht="16.5" customHeight="1">
      <c r="A871" s="39"/>
      <c r="B871" s="40"/>
      <c r="C871" s="205" t="s">
        <v>1748</v>
      </c>
      <c r="D871" s="205" t="s">
        <v>150</v>
      </c>
      <c r="E871" s="206" t="s">
        <v>1749</v>
      </c>
      <c r="F871" s="207" t="s">
        <v>1750</v>
      </c>
      <c r="G871" s="208" t="s">
        <v>402</v>
      </c>
      <c r="H871" s="209">
        <v>1</v>
      </c>
      <c r="I871" s="210"/>
      <c r="J871" s="211">
        <f>ROUND(I871*H871,2)</f>
        <v>0</v>
      </c>
      <c r="K871" s="207" t="s">
        <v>19</v>
      </c>
      <c r="L871" s="45"/>
      <c r="M871" s="212" t="s">
        <v>19</v>
      </c>
      <c r="N871" s="213" t="s">
        <v>43</v>
      </c>
      <c r="O871" s="85"/>
      <c r="P871" s="214">
        <f>O871*H871</f>
        <v>0</v>
      </c>
      <c r="Q871" s="214">
        <v>0</v>
      </c>
      <c r="R871" s="214">
        <f>Q871*H871</f>
        <v>0</v>
      </c>
      <c r="S871" s="214">
        <v>0</v>
      </c>
      <c r="T871" s="215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16" t="s">
        <v>261</v>
      </c>
      <c r="AT871" s="216" t="s">
        <v>150</v>
      </c>
      <c r="AU871" s="216" t="s">
        <v>82</v>
      </c>
      <c r="AY871" s="18" t="s">
        <v>148</v>
      </c>
      <c r="BE871" s="217">
        <f>IF(N871="základní",J871,0)</f>
        <v>0</v>
      </c>
      <c r="BF871" s="217">
        <f>IF(N871="snížená",J871,0)</f>
        <v>0</v>
      </c>
      <c r="BG871" s="217">
        <f>IF(N871="zákl. přenesená",J871,0)</f>
        <v>0</v>
      </c>
      <c r="BH871" s="217">
        <f>IF(N871="sníž. přenesená",J871,0)</f>
        <v>0</v>
      </c>
      <c r="BI871" s="217">
        <f>IF(N871="nulová",J871,0)</f>
        <v>0</v>
      </c>
      <c r="BJ871" s="18" t="s">
        <v>80</v>
      </c>
      <c r="BK871" s="217">
        <f>ROUND(I871*H871,2)</f>
        <v>0</v>
      </c>
      <c r="BL871" s="18" t="s">
        <v>261</v>
      </c>
      <c r="BM871" s="216" t="s">
        <v>1751</v>
      </c>
    </row>
    <row r="872" s="2" customFormat="1">
      <c r="A872" s="39"/>
      <c r="B872" s="40"/>
      <c r="C872" s="41"/>
      <c r="D872" s="218" t="s">
        <v>157</v>
      </c>
      <c r="E872" s="41"/>
      <c r="F872" s="219" t="s">
        <v>1750</v>
      </c>
      <c r="G872" s="41"/>
      <c r="H872" s="41"/>
      <c r="I872" s="220"/>
      <c r="J872" s="41"/>
      <c r="K872" s="41"/>
      <c r="L872" s="45"/>
      <c r="M872" s="221"/>
      <c r="N872" s="222"/>
      <c r="O872" s="85"/>
      <c r="P872" s="85"/>
      <c r="Q872" s="85"/>
      <c r="R872" s="85"/>
      <c r="S872" s="85"/>
      <c r="T872" s="86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157</v>
      </c>
      <c r="AU872" s="18" t="s">
        <v>82</v>
      </c>
    </row>
    <row r="873" s="2" customFormat="1">
      <c r="A873" s="39"/>
      <c r="B873" s="40"/>
      <c r="C873" s="41"/>
      <c r="D873" s="218" t="s">
        <v>300</v>
      </c>
      <c r="E873" s="41"/>
      <c r="F873" s="247" t="s">
        <v>1752</v>
      </c>
      <c r="G873" s="41"/>
      <c r="H873" s="41"/>
      <c r="I873" s="220"/>
      <c r="J873" s="41"/>
      <c r="K873" s="41"/>
      <c r="L873" s="45"/>
      <c r="M873" s="221"/>
      <c r="N873" s="222"/>
      <c r="O873" s="85"/>
      <c r="P873" s="85"/>
      <c r="Q873" s="85"/>
      <c r="R873" s="85"/>
      <c r="S873" s="85"/>
      <c r="T873" s="86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300</v>
      </c>
      <c r="AU873" s="18" t="s">
        <v>82</v>
      </c>
    </row>
    <row r="874" s="2" customFormat="1" ht="24.15" customHeight="1">
      <c r="A874" s="39"/>
      <c r="B874" s="40"/>
      <c r="C874" s="205" t="s">
        <v>1753</v>
      </c>
      <c r="D874" s="205" t="s">
        <v>150</v>
      </c>
      <c r="E874" s="206" t="s">
        <v>1754</v>
      </c>
      <c r="F874" s="207" t="s">
        <v>1755</v>
      </c>
      <c r="G874" s="208" t="s">
        <v>167</v>
      </c>
      <c r="H874" s="209">
        <v>2.452</v>
      </c>
      <c r="I874" s="210"/>
      <c r="J874" s="211">
        <f>ROUND(I874*H874,2)</f>
        <v>0</v>
      </c>
      <c r="K874" s="207" t="s">
        <v>662</v>
      </c>
      <c r="L874" s="45"/>
      <c r="M874" s="212" t="s">
        <v>19</v>
      </c>
      <c r="N874" s="213" t="s">
        <v>43</v>
      </c>
      <c r="O874" s="85"/>
      <c r="P874" s="214">
        <f>O874*H874</f>
        <v>0</v>
      </c>
      <c r="Q874" s="214">
        <v>0</v>
      </c>
      <c r="R874" s="214">
        <f>Q874*H874</f>
        <v>0</v>
      </c>
      <c r="S874" s="214">
        <v>0</v>
      </c>
      <c r="T874" s="215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16" t="s">
        <v>261</v>
      </c>
      <c r="AT874" s="216" t="s">
        <v>150</v>
      </c>
      <c r="AU874" s="216" t="s">
        <v>82</v>
      </c>
      <c r="AY874" s="18" t="s">
        <v>148</v>
      </c>
      <c r="BE874" s="217">
        <f>IF(N874="základní",J874,0)</f>
        <v>0</v>
      </c>
      <c r="BF874" s="217">
        <f>IF(N874="snížená",J874,0)</f>
        <v>0</v>
      </c>
      <c r="BG874" s="217">
        <f>IF(N874="zákl. přenesená",J874,0)</f>
        <v>0</v>
      </c>
      <c r="BH874" s="217">
        <f>IF(N874="sníž. přenesená",J874,0)</f>
        <v>0</v>
      </c>
      <c r="BI874" s="217">
        <f>IF(N874="nulová",J874,0)</f>
        <v>0</v>
      </c>
      <c r="BJ874" s="18" t="s">
        <v>80</v>
      </c>
      <c r="BK874" s="217">
        <f>ROUND(I874*H874,2)</f>
        <v>0</v>
      </c>
      <c r="BL874" s="18" t="s">
        <v>261</v>
      </c>
      <c r="BM874" s="216" t="s">
        <v>1756</v>
      </c>
    </row>
    <row r="875" s="2" customFormat="1">
      <c r="A875" s="39"/>
      <c r="B875" s="40"/>
      <c r="C875" s="41"/>
      <c r="D875" s="218" t="s">
        <v>157</v>
      </c>
      <c r="E875" s="41"/>
      <c r="F875" s="219" t="s">
        <v>1757</v>
      </c>
      <c r="G875" s="41"/>
      <c r="H875" s="41"/>
      <c r="I875" s="220"/>
      <c r="J875" s="41"/>
      <c r="K875" s="41"/>
      <c r="L875" s="45"/>
      <c r="M875" s="221"/>
      <c r="N875" s="222"/>
      <c r="O875" s="85"/>
      <c r="P875" s="85"/>
      <c r="Q875" s="85"/>
      <c r="R875" s="85"/>
      <c r="S875" s="85"/>
      <c r="T875" s="86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157</v>
      </c>
      <c r="AU875" s="18" t="s">
        <v>82</v>
      </c>
    </row>
    <row r="876" s="2" customFormat="1">
      <c r="A876" s="39"/>
      <c r="B876" s="40"/>
      <c r="C876" s="41"/>
      <c r="D876" s="223" t="s">
        <v>159</v>
      </c>
      <c r="E876" s="41"/>
      <c r="F876" s="224" t="s">
        <v>1758</v>
      </c>
      <c r="G876" s="41"/>
      <c r="H876" s="41"/>
      <c r="I876" s="220"/>
      <c r="J876" s="41"/>
      <c r="K876" s="41"/>
      <c r="L876" s="45"/>
      <c r="M876" s="221"/>
      <c r="N876" s="222"/>
      <c r="O876" s="85"/>
      <c r="P876" s="85"/>
      <c r="Q876" s="85"/>
      <c r="R876" s="85"/>
      <c r="S876" s="85"/>
      <c r="T876" s="86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159</v>
      </c>
      <c r="AU876" s="18" t="s">
        <v>82</v>
      </c>
    </row>
    <row r="877" s="12" customFormat="1" ht="22.8" customHeight="1">
      <c r="A877" s="12"/>
      <c r="B877" s="189"/>
      <c r="C877" s="190"/>
      <c r="D877" s="191" t="s">
        <v>71</v>
      </c>
      <c r="E877" s="203" t="s">
        <v>1759</v>
      </c>
      <c r="F877" s="203" t="s">
        <v>1760</v>
      </c>
      <c r="G877" s="190"/>
      <c r="H877" s="190"/>
      <c r="I877" s="193"/>
      <c r="J877" s="204">
        <f>BK877</f>
        <v>0</v>
      </c>
      <c r="K877" s="190"/>
      <c r="L877" s="195"/>
      <c r="M877" s="196"/>
      <c r="N877" s="197"/>
      <c r="O877" s="197"/>
      <c r="P877" s="198">
        <f>SUM(P878:P890)</f>
        <v>0</v>
      </c>
      <c r="Q877" s="197"/>
      <c r="R877" s="198">
        <f>SUM(R878:R890)</f>
        <v>0.11107040000000001</v>
      </c>
      <c r="S877" s="197"/>
      <c r="T877" s="199">
        <f>SUM(T878:T890)</f>
        <v>0</v>
      </c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R877" s="200" t="s">
        <v>82</v>
      </c>
      <c r="AT877" s="201" t="s">
        <v>71</v>
      </c>
      <c r="AU877" s="201" t="s">
        <v>80</v>
      </c>
      <c r="AY877" s="200" t="s">
        <v>148</v>
      </c>
      <c r="BK877" s="202">
        <f>SUM(BK878:BK890)</f>
        <v>0</v>
      </c>
    </row>
    <row r="878" s="2" customFormat="1" ht="24.15" customHeight="1">
      <c r="A878" s="39"/>
      <c r="B878" s="40"/>
      <c r="C878" s="205" t="s">
        <v>1761</v>
      </c>
      <c r="D878" s="205" t="s">
        <v>150</v>
      </c>
      <c r="E878" s="206" t="s">
        <v>1762</v>
      </c>
      <c r="F878" s="207" t="s">
        <v>1763</v>
      </c>
      <c r="G878" s="208" t="s">
        <v>174</v>
      </c>
      <c r="H878" s="209">
        <v>8.4600000000000009</v>
      </c>
      <c r="I878" s="210"/>
      <c r="J878" s="211">
        <f>ROUND(I878*H878,2)</f>
        <v>0</v>
      </c>
      <c r="K878" s="207" t="s">
        <v>662</v>
      </c>
      <c r="L878" s="45"/>
      <c r="M878" s="212" t="s">
        <v>19</v>
      </c>
      <c r="N878" s="213" t="s">
        <v>43</v>
      </c>
      <c r="O878" s="85"/>
      <c r="P878" s="214">
        <f>O878*H878</f>
        <v>0</v>
      </c>
      <c r="Q878" s="214">
        <v>0.00012</v>
      </c>
      <c r="R878" s="214">
        <f>Q878*H878</f>
        <v>0.0010152000000000002</v>
      </c>
      <c r="S878" s="214">
        <v>0</v>
      </c>
      <c r="T878" s="215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16" t="s">
        <v>261</v>
      </c>
      <c r="AT878" s="216" t="s">
        <v>150</v>
      </c>
      <c r="AU878" s="216" t="s">
        <v>82</v>
      </c>
      <c r="AY878" s="18" t="s">
        <v>148</v>
      </c>
      <c r="BE878" s="217">
        <f>IF(N878="základní",J878,0)</f>
        <v>0</v>
      </c>
      <c r="BF878" s="217">
        <f>IF(N878="snížená",J878,0)</f>
        <v>0</v>
      </c>
      <c r="BG878" s="217">
        <f>IF(N878="zákl. přenesená",J878,0)</f>
        <v>0</v>
      </c>
      <c r="BH878" s="217">
        <f>IF(N878="sníž. přenesená",J878,0)</f>
        <v>0</v>
      </c>
      <c r="BI878" s="217">
        <f>IF(N878="nulová",J878,0)</f>
        <v>0</v>
      </c>
      <c r="BJ878" s="18" t="s">
        <v>80</v>
      </c>
      <c r="BK878" s="217">
        <f>ROUND(I878*H878,2)</f>
        <v>0</v>
      </c>
      <c r="BL878" s="18" t="s">
        <v>261</v>
      </c>
      <c r="BM878" s="216" t="s">
        <v>1764</v>
      </c>
    </row>
    <row r="879" s="2" customFormat="1">
      <c r="A879" s="39"/>
      <c r="B879" s="40"/>
      <c r="C879" s="41"/>
      <c r="D879" s="218" t="s">
        <v>157</v>
      </c>
      <c r="E879" s="41"/>
      <c r="F879" s="219" t="s">
        <v>1765</v>
      </c>
      <c r="G879" s="41"/>
      <c r="H879" s="41"/>
      <c r="I879" s="220"/>
      <c r="J879" s="41"/>
      <c r="K879" s="41"/>
      <c r="L879" s="45"/>
      <c r="M879" s="221"/>
      <c r="N879" s="222"/>
      <c r="O879" s="85"/>
      <c r="P879" s="85"/>
      <c r="Q879" s="85"/>
      <c r="R879" s="85"/>
      <c r="S879" s="85"/>
      <c r="T879" s="86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157</v>
      </c>
      <c r="AU879" s="18" t="s">
        <v>82</v>
      </c>
    </row>
    <row r="880" s="2" customFormat="1">
      <c r="A880" s="39"/>
      <c r="B880" s="40"/>
      <c r="C880" s="41"/>
      <c r="D880" s="223" t="s">
        <v>159</v>
      </c>
      <c r="E880" s="41"/>
      <c r="F880" s="224" t="s">
        <v>1766</v>
      </c>
      <c r="G880" s="41"/>
      <c r="H880" s="41"/>
      <c r="I880" s="220"/>
      <c r="J880" s="41"/>
      <c r="K880" s="41"/>
      <c r="L880" s="45"/>
      <c r="M880" s="221"/>
      <c r="N880" s="222"/>
      <c r="O880" s="85"/>
      <c r="P880" s="85"/>
      <c r="Q880" s="85"/>
      <c r="R880" s="85"/>
      <c r="S880" s="85"/>
      <c r="T880" s="86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159</v>
      </c>
      <c r="AU880" s="18" t="s">
        <v>82</v>
      </c>
    </row>
    <row r="881" s="13" customFormat="1">
      <c r="A881" s="13"/>
      <c r="B881" s="225"/>
      <c r="C881" s="226"/>
      <c r="D881" s="218" t="s">
        <v>161</v>
      </c>
      <c r="E881" s="227" t="s">
        <v>19</v>
      </c>
      <c r="F881" s="228" t="s">
        <v>1767</v>
      </c>
      <c r="G881" s="226"/>
      <c r="H881" s="229">
        <v>8.4600000000000009</v>
      </c>
      <c r="I881" s="230"/>
      <c r="J881" s="226"/>
      <c r="K881" s="226"/>
      <c r="L881" s="231"/>
      <c r="M881" s="232"/>
      <c r="N881" s="233"/>
      <c r="O881" s="233"/>
      <c r="P881" s="233"/>
      <c r="Q881" s="233"/>
      <c r="R881" s="233"/>
      <c r="S881" s="233"/>
      <c r="T881" s="234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5" t="s">
        <v>161</v>
      </c>
      <c r="AU881" s="235" t="s">
        <v>82</v>
      </c>
      <c r="AV881" s="13" t="s">
        <v>82</v>
      </c>
      <c r="AW881" s="13" t="s">
        <v>33</v>
      </c>
      <c r="AX881" s="13" t="s">
        <v>80</v>
      </c>
      <c r="AY881" s="235" t="s">
        <v>148</v>
      </c>
    </row>
    <row r="882" s="2" customFormat="1" ht="24.15" customHeight="1">
      <c r="A882" s="39"/>
      <c r="B882" s="40"/>
      <c r="C882" s="205" t="s">
        <v>1768</v>
      </c>
      <c r="D882" s="205" t="s">
        <v>150</v>
      </c>
      <c r="E882" s="206" t="s">
        <v>1769</v>
      </c>
      <c r="F882" s="207" t="s">
        <v>1770</v>
      </c>
      <c r="G882" s="208" t="s">
        <v>174</v>
      </c>
      <c r="H882" s="209">
        <v>8.4600000000000009</v>
      </c>
      <c r="I882" s="210"/>
      <c r="J882" s="211">
        <f>ROUND(I882*H882,2)</f>
        <v>0</v>
      </c>
      <c r="K882" s="207" t="s">
        <v>662</v>
      </c>
      <c r="L882" s="45"/>
      <c r="M882" s="212" t="s">
        <v>19</v>
      </c>
      <c r="N882" s="213" t="s">
        <v>43</v>
      </c>
      <c r="O882" s="85"/>
      <c r="P882" s="214">
        <f>O882*H882</f>
        <v>0</v>
      </c>
      <c r="Q882" s="214">
        <v>0.00012</v>
      </c>
      <c r="R882" s="214">
        <f>Q882*H882</f>
        <v>0.0010152000000000002</v>
      </c>
      <c r="S882" s="214">
        <v>0</v>
      </c>
      <c r="T882" s="215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16" t="s">
        <v>261</v>
      </c>
      <c r="AT882" s="216" t="s">
        <v>150</v>
      </c>
      <c r="AU882" s="216" t="s">
        <v>82</v>
      </c>
      <c r="AY882" s="18" t="s">
        <v>148</v>
      </c>
      <c r="BE882" s="217">
        <f>IF(N882="základní",J882,0)</f>
        <v>0</v>
      </c>
      <c r="BF882" s="217">
        <f>IF(N882="snížená",J882,0)</f>
        <v>0</v>
      </c>
      <c r="BG882" s="217">
        <f>IF(N882="zákl. přenesená",J882,0)</f>
        <v>0</v>
      </c>
      <c r="BH882" s="217">
        <f>IF(N882="sníž. přenesená",J882,0)</f>
        <v>0</v>
      </c>
      <c r="BI882" s="217">
        <f>IF(N882="nulová",J882,0)</f>
        <v>0</v>
      </c>
      <c r="BJ882" s="18" t="s">
        <v>80</v>
      </c>
      <c r="BK882" s="217">
        <f>ROUND(I882*H882,2)</f>
        <v>0</v>
      </c>
      <c r="BL882" s="18" t="s">
        <v>261</v>
      </c>
      <c r="BM882" s="216" t="s">
        <v>1771</v>
      </c>
    </row>
    <row r="883" s="2" customFormat="1">
      <c r="A883" s="39"/>
      <c r="B883" s="40"/>
      <c r="C883" s="41"/>
      <c r="D883" s="218" t="s">
        <v>157</v>
      </c>
      <c r="E883" s="41"/>
      <c r="F883" s="219" t="s">
        <v>1772</v>
      </c>
      <c r="G883" s="41"/>
      <c r="H883" s="41"/>
      <c r="I883" s="220"/>
      <c r="J883" s="41"/>
      <c r="K883" s="41"/>
      <c r="L883" s="45"/>
      <c r="M883" s="221"/>
      <c r="N883" s="222"/>
      <c r="O883" s="85"/>
      <c r="P883" s="85"/>
      <c r="Q883" s="85"/>
      <c r="R883" s="85"/>
      <c r="S883" s="85"/>
      <c r="T883" s="86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157</v>
      </c>
      <c r="AU883" s="18" t="s">
        <v>82</v>
      </c>
    </row>
    <row r="884" s="2" customFormat="1">
      <c r="A884" s="39"/>
      <c r="B884" s="40"/>
      <c r="C884" s="41"/>
      <c r="D884" s="223" t="s">
        <v>159</v>
      </c>
      <c r="E884" s="41"/>
      <c r="F884" s="224" t="s">
        <v>1773</v>
      </c>
      <c r="G884" s="41"/>
      <c r="H884" s="41"/>
      <c r="I884" s="220"/>
      <c r="J884" s="41"/>
      <c r="K884" s="41"/>
      <c r="L884" s="45"/>
      <c r="M884" s="221"/>
      <c r="N884" s="222"/>
      <c r="O884" s="85"/>
      <c r="P884" s="85"/>
      <c r="Q884" s="85"/>
      <c r="R884" s="85"/>
      <c r="S884" s="85"/>
      <c r="T884" s="86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T884" s="18" t="s">
        <v>159</v>
      </c>
      <c r="AU884" s="18" t="s">
        <v>82</v>
      </c>
    </row>
    <row r="885" s="2" customFormat="1" ht="24.15" customHeight="1">
      <c r="A885" s="39"/>
      <c r="B885" s="40"/>
      <c r="C885" s="205" t="s">
        <v>1774</v>
      </c>
      <c r="D885" s="205" t="s">
        <v>150</v>
      </c>
      <c r="E885" s="206" t="s">
        <v>1775</v>
      </c>
      <c r="F885" s="207" t="s">
        <v>1776</v>
      </c>
      <c r="G885" s="208" t="s">
        <v>174</v>
      </c>
      <c r="H885" s="209">
        <v>232</v>
      </c>
      <c r="I885" s="210"/>
      <c r="J885" s="211">
        <f>ROUND(I885*H885,2)</f>
        <v>0</v>
      </c>
      <c r="K885" s="207" t="s">
        <v>662</v>
      </c>
      <c r="L885" s="45"/>
      <c r="M885" s="212" t="s">
        <v>19</v>
      </c>
      <c r="N885" s="213" t="s">
        <v>43</v>
      </c>
      <c r="O885" s="85"/>
      <c r="P885" s="214">
        <f>O885*H885</f>
        <v>0</v>
      </c>
      <c r="Q885" s="214">
        <v>0.00011</v>
      </c>
      <c r="R885" s="214">
        <f>Q885*H885</f>
        <v>0.025520000000000001</v>
      </c>
      <c r="S885" s="214">
        <v>0</v>
      </c>
      <c r="T885" s="215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16" t="s">
        <v>261</v>
      </c>
      <c r="AT885" s="216" t="s">
        <v>150</v>
      </c>
      <c r="AU885" s="216" t="s">
        <v>82</v>
      </c>
      <c r="AY885" s="18" t="s">
        <v>148</v>
      </c>
      <c r="BE885" s="217">
        <f>IF(N885="základní",J885,0)</f>
        <v>0</v>
      </c>
      <c r="BF885" s="217">
        <f>IF(N885="snížená",J885,0)</f>
        <v>0</v>
      </c>
      <c r="BG885" s="217">
        <f>IF(N885="zákl. přenesená",J885,0)</f>
        <v>0</v>
      </c>
      <c r="BH885" s="217">
        <f>IF(N885="sníž. přenesená",J885,0)</f>
        <v>0</v>
      </c>
      <c r="BI885" s="217">
        <f>IF(N885="nulová",J885,0)</f>
        <v>0</v>
      </c>
      <c r="BJ885" s="18" t="s">
        <v>80</v>
      </c>
      <c r="BK885" s="217">
        <f>ROUND(I885*H885,2)</f>
        <v>0</v>
      </c>
      <c r="BL885" s="18" t="s">
        <v>261</v>
      </c>
      <c r="BM885" s="216" t="s">
        <v>1777</v>
      </c>
    </row>
    <row r="886" s="2" customFormat="1">
      <c r="A886" s="39"/>
      <c r="B886" s="40"/>
      <c r="C886" s="41"/>
      <c r="D886" s="218" t="s">
        <v>157</v>
      </c>
      <c r="E886" s="41"/>
      <c r="F886" s="219" t="s">
        <v>1778</v>
      </c>
      <c r="G886" s="41"/>
      <c r="H886" s="41"/>
      <c r="I886" s="220"/>
      <c r="J886" s="41"/>
      <c r="K886" s="41"/>
      <c r="L886" s="45"/>
      <c r="M886" s="221"/>
      <c r="N886" s="222"/>
      <c r="O886" s="85"/>
      <c r="P886" s="85"/>
      <c r="Q886" s="85"/>
      <c r="R886" s="85"/>
      <c r="S886" s="85"/>
      <c r="T886" s="86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T886" s="18" t="s">
        <v>157</v>
      </c>
      <c r="AU886" s="18" t="s">
        <v>82</v>
      </c>
    </row>
    <row r="887" s="2" customFormat="1">
      <c r="A887" s="39"/>
      <c r="B887" s="40"/>
      <c r="C887" s="41"/>
      <c r="D887" s="223" t="s">
        <v>159</v>
      </c>
      <c r="E887" s="41"/>
      <c r="F887" s="224" t="s">
        <v>1779</v>
      </c>
      <c r="G887" s="41"/>
      <c r="H887" s="41"/>
      <c r="I887" s="220"/>
      <c r="J887" s="41"/>
      <c r="K887" s="41"/>
      <c r="L887" s="45"/>
      <c r="M887" s="221"/>
      <c r="N887" s="222"/>
      <c r="O887" s="85"/>
      <c r="P887" s="85"/>
      <c r="Q887" s="85"/>
      <c r="R887" s="85"/>
      <c r="S887" s="85"/>
      <c r="T887" s="86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159</v>
      </c>
      <c r="AU887" s="18" t="s">
        <v>82</v>
      </c>
    </row>
    <row r="888" s="2" customFormat="1" ht="24.15" customHeight="1">
      <c r="A888" s="39"/>
      <c r="B888" s="40"/>
      <c r="C888" s="205" t="s">
        <v>1780</v>
      </c>
      <c r="D888" s="205" t="s">
        <v>150</v>
      </c>
      <c r="E888" s="206" t="s">
        <v>1781</v>
      </c>
      <c r="F888" s="207" t="s">
        <v>1782</v>
      </c>
      <c r="G888" s="208" t="s">
        <v>174</v>
      </c>
      <c r="H888" s="209">
        <v>232</v>
      </c>
      <c r="I888" s="210"/>
      <c r="J888" s="211">
        <f>ROUND(I888*H888,2)</f>
        <v>0</v>
      </c>
      <c r="K888" s="207" t="s">
        <v>662</v>
      </c>
      <c r="L888" s="45"/>
      <c r="M888" s="212" t="s">
        <v>19</v>
      </c>
      <c r="N888" s="213" t="s">
        <v>43</v>
      </c>
      <c r="O888" s="85"/>
      <c r="P888" s="214">
        <f>O888*H888</f>
        <v>0</v>
      </c>
      <c r="Q888" s="214">
        <v>0.00036000000000000002</v>
      </c>
      <c r="R888" s="214">
        <f>Q888*H888</f>
        <v>0.083520000000000011</v>
      </c>
      <c r="S888" s="214">
        <v>0</v>
      </c>
      <c r="T888" s="215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16" t="s">
        <v>261</v>
      </c>
      <c r="AT888" s="216" t="s">
        <v>150</v>
      </c>
      <c r="AU888" s="216" t="s">
        <v>82</v>
      </c>
      <c r="AY888" s="18" t="s">
        <v>148</v>
      </c>
      <c r="BE888" s="217">
        <f>IF(N888="základní",J888,0)</f>
        <v>0</v>
      </c>
      <c r="BF888" s="217">
        <f>IF(N888="snížená",J888,0)</f>
        <v>0</v>
      </c>
      <c r="BG888" s="217">
        <f>IF(N888="zákl. přenesená",J888,0)</f>
        <v>0</v>
      </c>
      <c r="BH888" s="217">
        <f>IF(N888="sníž. přenesená",J888,0)</f>
        <v>0</v>
      </c>
      <c r="BI888" s="217">
        <f>IF(N888="nulová",J888,0)</f>
        <v>0</v>
      </c>
      <c r="BJ888" s="18" t="s">
        <v>80</v>
      </c>
      <c r="BK888" s="217">
        <f>ROUND(I888*H888,2)</f>
        <v>0</v>
      </c>
      <c r="BL888" s="18" t="s">
        <v>261</v>
      </c>
      <c r="BM888" s="216" t="s">
        <v>1783</v>
      </c>
    </row>
    <row r="889" s="2" customFormat="1">
      <c r="A889" s="39"/>
      <c r="B889" s="40"/>
      <c r="C889" s="41"/>
      <c r="D889" s="218" t="s">
        <v>157</v>
      </c>
      <c r="E889" s="41"/>
      <c r="F889" s="219" t="s">
        <v>1784</v>
      </c>
      <c r="G889" s="41"/>
      <c r="H889" s="41"/>
      <c r="I889" s="220"/>
      <c r="J889" s="41"/>
      <c r="K889" s="41"/>
      <c r="L889" s="45"/>
      <c r="M889" s="221"/>
      <c r="N889" s="222"/>
      <c r="O889" s="85"/>
      <c r="P889" s="85"/>
      <c r="Q889" s="85"/>
      <c r="R889" s="85"/>
      <c r="S889" s="85"/>
      <c r="T889" s="86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157</v>
      </c>
      <c r="AU889" s="18" t="s">
        <v>82</v>
      </c>
    </row>
    <row r="890" s="2" customFormat="1">
      <c r="A890" s="39"/>
      <c r="B890" s="40"/>
      <c r="C890" s="41"/>
      <c r="D890" s="223" t="s">
        <v>159</v>
      </c>
      <c r="E890" s="41"/>
      <c r="F890" s="224" t="s">
        <v>1785</v>
      </c>
      <c r="G890" s="41"/>
      <c r="H890" s="41"/>
      <c r="I890" s="220"/>
      <c r="J890" s="41"/>
      <c r="K890" s="41"/>
      <c r="L890" s="45"/>
      <c r="M890" s="221"/>
      <c r="N890" s="222"/>
      <c r="O890" s="85"/>
      <c r="P890" s="85"/>
      <c r="Q890" s="85"/>
      <c r="R890" s="85"/>
      <c r="S890" s="85"/>
      <c r="T890" s="86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159</v>
      </c>
      <c r="AU890" s="18" t="s">
        <v>82</v>
      </c>
    </row>
    <row r="891" s="12" customFormat="1" ht="22.8" customHeight="1">
      <c r="A891" s="12"/>
      <c r="B891" s="189"/>
      <c r="C891" s="190"/>
      <c r="D891" s="191" t="s">
        <v>71</v>
      </c>
      <c r="E891" s="203" t="s">
        <v>1786</v>
      </c>
      <c r="F891" s="203" t="s">
        <v>1787</v>
      </c>
      <c r="G891" s="190"/>
      <c r="H891" s="190"/>
      <c r="I891" s="193"/>
      <c r="J891" s="204">
        <f>BK891</f>
        <v>0</v>
      </c>
      <c r="K891" s="190"/>
      <c r="L891" s="195"/>
      <c r="M891" s="196"/>
      <c r="N891" s="197"/>
      <c r="O891" s="197"/>
      <c r="P891" s="198">
        <f>SUM(P892:P898)</f>
        <v>0</v>
      </c>
      <c r="Q891" s="197"/>
      <c r="R891" s="198">
        <f>SUM(R892:R898)</f>
        <v>0.26565</v>
      </c>
      <c r="S891" s="197"/>
      <c r="T891" s="199">
        <f>SUM(T892:T898)</f>
        <v>0</v>
      </c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R891" s="200" t="s">
        <v>82</v>
      </c>
      <c r="AT891" s="201" t="s">
        <v>71</v>
      </c>
      <c r="AU891" s="201" t="s">
        <v>80</v>
      </c>
      <c r="AY891" s="200" t="s">
        <v>148</v>
      </c>
      <c r="BK891" s="202">
        <f>SUM(BK892:BK898)</f>
        <v>0</v>
      </c>
    </row>
    <row r="892" s="2" customFormat="1" ht="33" customHeight="1">
      <c r="A892" s="39"/>
      <c r="B892" s="40"/>
      <c r="C892" s="205" t="s">
        <v>1788</v>
      </c>
      <c r="D892" s="205" t="s">
        <v>150</v>
      </c>
      <c r="E892" s="206" t="s">
        <v>1789</v>
      </c>
      <c r="F892" s="207" t="s">
        <v>1790</v>
      </c>
      <c r="G892" s="208" t="s">
        <v>377</v>
      </c>
      <c r="H892" s="209">
        <v>79</v>
      </c>
      <c r="I892" s="210"/>
      <c r="J892" s="211">
        <f>ROUND(I892*H892,2)</f>
        <v>0</v>
      </c>
      <c r="K892" s="207" t="s">
        <v>662</v>
      </c>
      <c r="L892" s="45"/>
      <c r="M892" s="212" t="s">
        <v>19</v>
      </c>
      <c r="N892" s="213" t="s">
        <v>43</v>
      </c>
      <c r="O892" s="85"/>
      <c r="P892" s="214">
        <f>O892*H892</f>
        <v>0</v>
      </c>
      <c r="Q892" s="214">
        <v>0</v>
      </c>
      <c r="R892" s="214">
        <f>Q892*H892</f>
        <v>0</v>
      </c>
      <c r="S892" s="214">
        <v>0</v>
      </c>
      <c r="T892" s="215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16" t="s">
        <v>261</v>
      </c>
      <c r="AT892" s="216" t="s">
        <v>150</v>
      </c>
      <c r="AU892" s="216" t="s">
        <v>82</v>
      </c>
      <c r="AY892" s="18" t="s">
        <v>148</v>
      </c>
      <c r="BE892" s="217">
        <f>IF(N892="základní",J892,0)</f>
        <v>0</v>
      </c>
      <c r="BF892" s="217">
        <f>IF(N892="snížená",J892,0)</f>
        <v>0</v>
      </c>
      <c r="BG892" s="217">
        <f>IF(N892="zákl. přenesená",J892,0)</f>
        <v>0</v>
      </c>
      <c r="BH892" s="217">
        <f>IF(N892="sníž. přenesená",J892,0)</f>
        <v>0</v>
      </c>
      <c r="BI892" s="217">
        <f>IF(N892="nulová",J892,0)</f>
        <v>0</v>
      </c>
      <c r="BJ892" s="18" t="s">
        <v>80</v>
      </c>
      <c r="BK892" s="217">
        <f>ROUND(I892*H892,2)</f>
        <v>0</v>
      </c>
      <c r="BL892" s="18" t="s">
        <v>261</v>
      </c>
      <c r="BM892" s="216" t="s">
        <v>1791</v>
      </c>
    </row>
    <row r="893" s="2" customFormat="1">
      <c r="A893" s="39"/>
      <c r="B893" s="40"/>
      <c r="C893" s="41"/>
      <c r="D893" s="218" t="s">
        <v>157</v>
      </c>
      <c r="E893" s="41"/>
      <c r="F893" s="219" t="s">
        <v>1792</v>
      </c>
      <c r="G893" s="41"/>
      <c r="H893" s="41"/>
      <c r="I893" s="220"/>
      <c r="J893" s="41"/>
      <c r="K893" s="41"/>
      <c r="L893" s="45"/>
      <c r="M893" s="221"/>
      <c r="N893" s="222"/>
      <c r="O893" s="85"/>
      <c r="P893" s="85"/>
      <c r="Q893" s="85"/>
      <c r="R893" s="85"/>
      <c r="S893" s="85"/>
      <c r="T893" s="86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T893" s="18" t="s">
        <v>157</v>
      </c>
      <c r="AU893" s="18" t="s">
        <v>82</v>
      </c>
    </row>
    <row r="894" s="2" customFormat="1">
      <c r="A894" s="39"/>
      <c r="B894" s="40"/>
      <c r="C894" s="41"/>
      <c r="D894" s="223" t="s">
        <v>159</v>
      </c>
      <c r="E894" s="41"/>
      <c r="F894" s="224" t="s">
        <v>1793</v>
      </c>
      <c r="G894" s="41"/>
      <c r="H894" s="41"/>
      <c r="I894" s="220"/>
      <c r="J894" s="41"/>
      <c r="K894" s="41"/>
      <c r="L894" s="45"/>
      <c r="M894" s="221"/>
      <c r="N894" s="222"/>
      <c r="O894" s="85"/>
      <c r="P894" s="85"/>
      <c r="Q894" s="85"/>
      <c r="R894" s="85"/>
      <c r="S894" s="85"/>
      <c r="T894" s="86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159</v>
      </c>
      <c r="AU894" s="18" t="s">
        <v>82</v>
      </c>
    </row>
    <row r="895" s="13" customFormat="1">
      <c r="A895" s="13"/>
      <c r="B895" s="225"/>
      <c r="C895" s="226"/>
      <c r="D895" s="218" t="s">
        <v>161</v>
      </c>
      <c r="E895" s="227" t="s">
        <v>19</v>
      </c>
      <c r="F895" s="228" t="s">
        <v>1100</v>
      </c>
      <c r="G895" s="226"/>
      <c r="H895" s="229">
        <v>79</v>
      </c>
      <c r="I895" s="230"/>
      <c r="J895" s="226"/>
      <c r="K895" s="226"/>
      <c r="L895" s="231"/>
      <c r="M895" s="232"/>
      <c r="N895" s="233"/>
      <c r="O895" s="233"/>
      <c r="P895" s="233"/>
      <c r="Q895" s="233"/>
      <c r="R895" s="233"/>
      <c r="S895" s="233"/>
      <c r="T895" s="234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5" t="s">
        <v>161</v>
      </c>
      <c r="AU895" s="235" t="s">
        <v>82</v>
      </c>
      <c r="AV895" s="13" t="s">
        <v>82</v>
      </c>
      <c r="AW895" s="13" t="s">
        <v>33</v>
      </c>
      <c r="AX895" s="13" t="s">
        <v>80</v>
      </c>
      <c r="AY895" s="235" t="s">
        <v>148</v>
      </c>
    </row>
    <row r="896" s="2" customFormat="1" ht="24.15" customHeight="1">
      <c r="A896" s="39"/>
      <c r="B896" s="40"/>
      <c r="C896" s="262" t="s">
        <v>1794</v>
      </c>
      <c r="D896" s="262" t="s">
        <v>700</v>
      </c>
      <c r="E896" s="263" t="s">
        <v>1795</v>
      </c>
      <c r="F896" s="264" t="s">
        <v>1796</v>
      </c>
      <c r="G896" s="265" t="s">
        <v>174</v>
      </c>
      <c r="H896" s="266">
        <v>265.64999999999998</v>
      </c>
      <c r="I896" s="267"/>
      <c r="J896" s="268">
        <f>ROUND(I896*H896,2)</f>
        <v>0</v>
      </c>
      <c r="K896" s="264" t="s">
        <v>662</v>
      </c>
      <c r="L896" s="269"/>
      <c r="M896" s="270" t="s">
        <v>19</v>
      </c>
      <c r="N896" s="271" t="s">
        <v>43</v>
      </c>
      <c r="O896" s="85"/>
      <c r="P896" s="214">
        <f>O896*H896</f>
        <v>0</v>
      </c>
      <c r="Q896" s="214">
        <v>0.001</v>
      </c>
      <c r="R896" s="214">
        <f>Q896*H896</f>
        <v>0.26565</v>
      </c>
      <c r="S896" s="214">
        <v>0</v>
      </c>
      <c r="T896" s="215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16" t="s">
        <v>383</v>
      </c>
      <c r="AT896" s="216" t="s">
        <v>700</v>
      </c>
      <c r="AU896" s="216" t="s">
        <v>82</v>
      </c>
      <c r="AY896" s="18" t="s">
        <v>148</v>
      </c>
      <c r="BE896" s="217">
        <f>IF(N896="základní",J896,0)</f>
        <v>0</v>
      </c>
      <c r="BF896" s="217">
        <f>IF(N896="snížená",J896,0)</f>
        <v>0</v>
      </c>
      <c r="BG896" s="217">
        <f>IF(N896="zákl. přenesená",J896,0)</f>
        <v>0</v>
      </c>
      <c r="BH896" s="217">
        <f>IF(N896="sníž. přenesená",J896,0)</f>
        <v>0</v>
      </c>
      <c r="BI896" s="217">
        <f>IF(N896="nulová",J896,0)</f>
        <v>0</v>
      </c>
      <c r="BJ896" s="18" t="s">
        <v>80</v>
      </c>
      <c r="BK896" s="217">
        <f>ROUND(I896*H896,2)</f>
        <v>0</v>
      </c>
      <c r="BL896" s="18" t="s">
        <v>261</v>
      </c>
      <c r="BM896" s="216" t="s">
        <v>1797</v>
      </c>
    </row>
    <row r="897" s="2" customFormat="1">
      <c r="A897" s="39"/>
      <c r="B897" s="40"/>
      <c r="C897" s="41"/>
      <c r="D897" s="218" t="s">
        <v>157</v>
      </c>
      <c r="E897" s="41"/>
      <c r="F897" s="219" t="s">
        <v>1796</v>
      </c>
      <c r="G897" s="41"/>
      <c r="H897" s="41"/>
      <c r="I897" s="220"/>
      <c r="J897" s="41"/>
      <c r="K897" s="41"/>
      <c r="L897" s="45"/>
      <c r="M897" s="221"/>
      <c r="N897" s="222"/>
      <c r="O897" s="85"/>
      <c r="P897" s="85"/>
      <c r="Q897" s="85"/>
      <c r="R897" s="85"/>
      <c r="S897" s="85"/>
      <c r="T897" s="86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T897" s="18" t="s">
        <v>157</v>
      </c>
      <c r="AU897" s="18" t="s">
        <v>82</v>
      </c>
    </row>
    <row r="898" s="2" customFormat="1">
      <c r="A898" s="39"/>
      <c r="B898" s="40"/>
      <c r="C898" s="41"/>
      <c r="D898" s="223" t="s">
        <v>159</v>
      </c>
      <c r="E898" s="41"/>
      <c r="F898" s="224" t="s">
        <v>1798</v>
      </c>
      <c r="G898" s="41"/>
      <c r="H898" s="41"/>
      <c r="I898" s="220"/>
      <c r="J898" s="41"/>
      <c r="K898" s="41"/>
      <c r="L898" s="45"/>
      <c r="M898" s="272"/>
      <c r="N898" s="273"/>
      <c r="O898" s="274"/>
      <c r="P898" s="274"/>
      <c r="Q898" s="274"/>
      <c r="R898" s="274"/>
      <c r="S898" s="274"/>
      <c r="T898" s="275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159</v>
      </c>
      <c r="AU898" s="18" t="s">
        <v>82</v>
      </c>
    </row>
    <row r="899" s="2" customFormat="1" ht="6.96" customHeight="1">
      <c r="A899" s="39"/>
      <c r="B899" s="60"/>
      <c r="C899" s="61"/>
      <c r="D899" s="61"/>
      <c r="E899" s="61"/>
      <c r="F899" s="61"/>
      <c r="G899" s="61"/>
      <c r="H899" s="61"/>
      <c r="I899" s="61"/>
      <c r="J899" s="61"/>
      <c r="K899" s="61"/>
      <c r="L899" s="45"/>
      <c r="M899" s="39"/>
      <c r="O899" s="39"/>
      <c r="P899" s="39"/>
      <c r="Q899" s="39"/>
      <c r="R899" s="39"/>
      <c r="S899" s="39"/>
      <c r="T899" s="39"/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</row>
  </sheetData>
  <sheetProtection sheet="1" autoFilter="0" formatColumns="0" formatRows="0" objects="1" scenarios="1" spinCount="100000" saltValue="DYMzLCLDq+AeTpF56MrzCqboYFJ5XQu9UoHiZuZaWfmRW8hbE8BQz1bJPMbAzjco5ylEaYGvD6G9qJipGew2Cg==" hashValue="mw9M7BX8gTHhzOrA8R6Gpz04Lk17EvZ9KDsO1EmqMEJF8PipTp5x+NIPgYAUS9P9/gU3wtRngt8gxS3Uxz4iAg==" algorithmName="SHA-512" password="CC35"/>
  <autoFilter ref="C95:K898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1_02/311113132"/>
    <hyperlink ref="F105" r:id="rId2" display="https://podminky.urs.cz/item/CS_URS_2021_02/311234111"/>
    <hyperlink ref="F112" r:id="rId3" display="https://podminky.urs.cz/item/CS_URS_2021_02/311361821"/>
    <hyperlink ref="F118" r:id="rId4" display="https://podminky.urs.cz/item/CS_URS_2021_02/340231021"/>
    <hyperlink ref="F123" r:id="rId5" display="https://podminky.urs.cz/item/CS_URS_2021_02/612311131"/>
    <hyperlink ref="F126" r:id="rId6" display="https://podminky.urs.cz/item/CS_URS_2021_02/621221111"/>
    <hyperlink ref="F130" r:id="rId7" display="https://podminky.urs.cz/item/CS_URS_2021_02/63151550"/>
    <hyperlink ref="F135" r:id="rId8" display="https://podminky.urs.cz/item/CS_URS_2021_01/621541011"/>
    <hyperlink ref="F138" r:id="rId9" display="https://podminky.urs.cz/item/CS_URS_2021_02/622131101"/>
    <hyperlink ref="F144" r:id="rId10" display="https://podminky.urs.cz/item/CS_URS_2021_02/622221011"/>
    <hyperlink ref="F148" r:id="rId11" display="https://podminky.urs.cz/item/CS_URS_2021_02/63151520"/>
    <hyperlink ref="F152" r:id="rId12" display="https://podminky.urs.cz/item/CS_URS_2021_02/622221021"/>
    <hyperlink ref="F156" r:id="rId13" display="https://podminky.urs.cz/item/CS_URS_2021_02/63151529"/>
    <hyperlink ref="F160" r:id="rId14" display="https://podminky.urs.cz/item/CS_URS_2021_02/622221041"/>
    <hyperlink ref="F167" r:id="rId15" display="https://podminky.urs.cz/item/CS_URS_2021_02/63151539"/>
    <hyperlink ref="F171" r:id="rId16" display="https://podminky.urs.cz/item/CS_URS_2021_02/622252002"/>
    <hyperlink ref="F174" r:id="rId17" display="https://podminky.urs.cz/item/CS_URS_2021_02/63127464"/>
    <hyperlink ref="F182" r:id="rId18" display="https://podminky.urs.cz/item/CS_URS_2021_02/59051476"/>
    <hyperlink ref="F186" r:id="rId19" display="https://podminky.urs.cz/item/CS_URS_2021_02/622273071"/>
    <hyperlink ref="F194" r:id="rId20" display="https://podminky.urs.cz/item/CS_URS_2021_02/63140380"/>
    <hyperlink ref="F226" r:id="rId21" display="https://podminky.urs.cz/item/CS_URS_2021_02/622321111"/>
    <hyperlink ref="F230" r:id="rId22" display="https://podminky.urs.cz/item/CS_URS_2021_02/622321121"/>
    <hyperlink ref="F234" r:id="rId23" display="https://podminky.urs.cz/item/CS_URS_2021_02/622321131"/>
    <hyperlink ref="F237" r:id="rId24" display="https://podminky.urs.cz/item/CS_URS_2021_02/622325103"/>
    <hyperlink ref="F241" r:id="rId25" display="https://podminky.urs.cz/item/CS_URS_2021_01/622511111"/>
    <hyperlink ref="F245" r:id="rId26" display="https://podminky.urs.cz/item/CS_URS_2021_01/622541011"/>
    <hyperlink ref="F253" r:id="rId27" display="https://podminky.urs.cz/item/CS_URS_2021_02/632451024"/>
    <hyperlink ref="F258" r:id="rId28" display="https://podminky.urs.cz/item/CS_URS_2021_02/941211112"/>
    <hyperlink ref="F262" r:id="rId29" display="https://podminky.urs.cz/item/CS_URS_2021_02/941211211"/>
    <hyperlink ref="F266" r:id="rId30" display="https://podminky.urs.cz/item/CS_URS_2021_02/941211812"/>
    <hyperlink ref="F269" r:id="rId31" display="https://podminky.urs.cz/item/CS_URS_2021_02/944511111"/>
    <hyperlink ref="F272" r:id="rId32" display="https://podminky.urs.cz/item/CS_URS_2021_02/944511211"/>
    <hyperlink ref="F276" r:id="rId33" display="https://podminky.urs.cz/item/CS_URS_2021_02/944511811"/>
    <hyperlink ref="F279" r:id="rId34" display="https://podminky.urs.cz/item/CS_URS_2021_02/985131111"/>
    <hyperlink ref="F286" r:id="rId35" display="https://podminky.urs.cz/item/CS_URS_2021_02/985131311"/>
    <hyperlink ref="F290" r:id="rId36" display="https://podminky.urs.cz/item/CS_URS_2021_02/985331213"/>
    <hyperlink ref="F295" r:id="rId37" display="https://podminky.urs.cz/item/CS_URS_2021_02/998011003"/>
    <hyperlink ref="F300" r:id="rId38" display="https://podminky.urs.cz/item/CS_URS_2021_02/711112001"/>
    <hyperlink ref="F303" r:id="rId39" display="https://podminky.urs.cz/item/CS_URS_2021_02/11163150"/>
    <hyperlink ref="F307" r:id="rId40" display="https://podminky.urs.cz/item/CS_URS_2021_02/711142559"/>
    <hyperlink ref="F310" r:id="rId41" display="https://podminky.urs.cz/item/CS_URS_2021_02/62855001"/>
    <hyperlink ref="F314" r:id="rId42" display="https://podminky.urs.cz/item/CS_URS_2021_02/711161212"/>
    <hyperlink ref="F318" r:id="rId43" display="https://podminky.urs.cz/item/CS_URS_2021_02/711161383"/>
    <hyperlink ref="F321" r:id="rId44" display="https://podminky.urs.cz/item/CS_URS_2021_02/998711103"/>
    <hyperlink ref="F325" r:id="rId45" display="https://podminky.urs.cz/item/CS_URS_2021_02/712311101"/>
    <hyperlink ref="F331" r:id="rId46" display="https://podminky.urs.cz/item/CS_URS_2021_02/11163150"/>
    <hyperlink ref="F335" r:id="rId47" display="https://podminky.urs.cz/item/CS_URS_2021_02/712331111"/>
    <hyperlink ref="F341" r:id="rId48" display="https://podminky.urs.cz/item/CS_URS_2021_02/62866281"/>
    <hyperlink ref="F345" r:id="rId49" display="https://podminky.urs.cz/item/CS_URS_2021_02/712341559"/>
    <hyperlink ref="F349" r:id="rId50" display="https://podminky.urs.cz/item/CS_URS_2021_02/62853004"/>
    <hyperlink ref="F353" r:id="rId51" display="https://podminky.urs.cz/item/CS_URS_2021_02/712363352"/>
    <hyperlink ref="F358" r:id="rId52" display="https://podminky.urs.cz/item/CS_URS_2021_02/712363353"/>
    <hyperlink ref="F363" r:id="rId53" display="https://podminky.urs.cz/item/CS_URS_2021_02/712363354"/>
    <hyperlink ref="F367" r:id="rId54" display="https://podminky.urs.cz/item/CS_URS_2021_02/712363357"/>
    <hyperlink ref="F371" r:id="rId55" display="https://podminky.urs.cz/item/CS_URS_2021_02/712363358"/>
    <hyperlink ref="F379" r:id="rId56" display="https://podminky.urs.cz/item/CS_URS_2021_02/712363505"/>
    <hyperlink ref="F386" r:id="rId57" display="https://podminky.urs.cz/item/CS_URS_2021_02/28322013"/>
    <hyperlink ref="F396" r:id="rId58" display="https://podminky.urs.cz/item/CS_URS_2021_02/28322058"/>
    <hyperlink ref="F400" r:id="rId59" display="https://podminky.urs.cz/item/CS_URS_2021_02/712363512"/>
    <hyperlink ref="F404" r:id="rId60" display="https://podminky.urs.cz/item/CS_URS_2021_02/712391171"/>
    <hyperlink ref="F411" r:id="rId61" display="https://podminky.urs.cz/item/CS_URS_2021_02/69311081"/>
    <hyperlink ref="F415" r:id="rId62" display="https://podminky.urs.cz/item/CS_URS_2021_02/712811101"/>
    <hyperlink ref="F423" r:id="rId63" display="https://podminky.urs.cz/item/CS_URS_2021_02/11163150"/>
    <hyperlink ref="F427" r:id="rId64" display="https://podminky.urs.cz/item/CS_URS_2021_02/712841559"/>
    <hyperlink ref="F430" r:id="rId65" display="https://podminky.urs.cz/item/CS_URS_2021_02/62853004"/>
    <hyperlink ref="F434" r:id="rId66" display="https://podminky.urs.cz/item/CS_URS_2021_02/998712103"/>
    <hyperlink ref="F438" r:id="rId67" display="https://podminky.urs.cz/item/CS_URS_2021_02/713111111"/>
    <hyperlink ref="F446" r:id="rId68" display="https://podminky.urs.cz/item/CS_URS_2021_02/713131141"/>
    <hyperlink ref="F449" r:id="rId69" display="https://podminky.urs.cz/item/CS_URS_2021_02/28376442"/>
    <hyperlink ref="F453" r:id="rId70" display="https://podminky.urs.cz/item/CS_URS_2021_02/713141151"/>
    <hyperlink ref="F459" r:id="rId71" display="https://podminky.urs.cz/item/CS_URS_2021_02/28376519"/>
    <hyperlink ref="F466" r:id="rId72" display="https://podminky.urs.cz/item/CS_URS_2021_02/713141152"/>
    <hyperlink ref="F473" r:id="rId73" display="https://podminky.urs.cz/item/CS_URS_2021_02/28376141"/>
    <hyperlink ref="F481" r:id="rId74" display="https://podminky.urs.cz/item/CS_URS_2021_02/28372316"/>
    <hyperlink ref="F486" r:id="rId75" display="https://podminky.urs.cz/item/CS_URS_2021_02/28372319"/>
    <hyperlink ref="F494" r:id="rId76" display="https://podminky.urs.cz/item/CS_URS_2021_02/28376518"/>
    <hyperlink ref="F498" r:id="rId77" display="https://podminky.urs.cz/item/CS_URS_2021_02/713141396"/>
    <hyperlink ref="F506" r:id="rId78" display="https://podminky.urs.cz/item/CS_URS_2021_02/28376441"/>
    <hyperlink ref="F511" r:id="rId79" display="https://podminky.urs.cz/item/CS_URS_2021_02/28376442"/>
    <hyperlink ref="F519" r:id="rId80" display="https://podminky.urs.cz/item/CS_URS_2021_02/28376444"/>
    <hyperlink ref="F526" r:id="rId81" display="https://podminky.urs.cz/item/CS_URS_2021_02/713191132"/>
    <hyperlink ref="F529" r:id="rId82" display="https://podminky.urs.cz/item/CS_URS_2021_02/69311080"/>
    <hyperlink ref="F533" r:id="rId83" display="https://podminky.urs.cz/item/CS_URS_2021_02/713191133"/>
    <hyperlink ref="F536" r:id="rId84" display="https://podminky.urs.cz/item/CS_URS_2021_02/28329012"/>
    <hyperlink ref="F540" r:id="rId85" display="https://podminky.urs.cz/item/CS_URS_2021_02/998713103"/>
    <hyperlink ref="F544" r:id="rId86" display="https://podminky.urs.cz/item/CS_URS_2021_02/721239114"/>
    <hyperlink ref="F547" r:id="rId87" display="https://podminky.urs.cz/item/CS_URS_2021_02/56231108"/>
    <hyperlink ref="F551" r:id="rId88" display="https://podminky.urs.cz/item/CS_URS_2021_02/998721103"/>
    <hyperlink ref="F555" r:id="rId89" display="https://podminky.urs.cz/item/CS_URS_2021_02/762332131"/>
    <hyperlink ref="F566" r:id="rId90" display="https://podminky.urs.cz/item/CS_URS_2021_02/60512125"/>
    <hyperlink ref="F578" r:id="rId91" display="https://podminky.urs.cz/item/CS_URS_2021_02/762341026"/>
    <hyperlink ref="F584" r:id="rId92" display="https://podminky.urs.cz/item/CS_URS_2021_02/762341027"/>
    <hyperlink ref="F587" r:id="rId93" display="https://podminky.urs.cz/item/CS_URS_2021_02/762342441"/>
    <hyperlink ref="F591" r:id="rId94" display="https://podminky.urs.cz/item/CS_URS_2021_02/60514114"/>
    <hyperlink ref="F605" r:id="rId95" display="https://podminky.urs.cz/item/CS_URS_2021_02/762521104"/>
    <hyperlink ref="F609" r:id="rId96" display="https://podminky.urs.cz/item/CS_URS_2021_02/60515111"/>
    <hyperlink ref="F613" r:id="rId97" display="https://podminky.urs.cz/item/CS_URS_2021_02/998762103"/>
    <hyperlink ref="F617" r:id="rId98" display="https://podminky.urs.cz/item/CS_URS_2021_02/763131532"/>
    <hyperlink ref="F642" r:id="rId99" display="https://podminky.urs.cz/item/CS_URS_2021_02/763732113"/>
    <hyperlink ref="F649" r:id="rId100" display="https://podminky.urs.cz/item/CS_URS_2021_02/60512200"/>
    <hyperlink ref="F653" r:id="rId101" display="https://podminky.urs.cz/item/CS_URS_2021_02/998763102"/>
    <hyperlink ref="F657" r:id="rId102" display="https://podminky.urs.cz/item/CS_URS_2021_02/764042419"/>
    <hyperlink ref="F661" r:id="rId103" display="https://podminky.urs.cz/item/CS_URS_2021_02/764121405"/>
    <hyperlink ref="F665" r:id="rId104" display="https://podminky.urs.cz/item/CS_URS_2021_02/764221406"/>
    <hyperlink ref="F669" r:id="rId105" display="https://podminky.urs.cz/item/CS_URS_2021_02/764221436"/>
    <hyperlink ref="F673" r:id="rId106" display="https://podminky.urs.cz/item/CS_URS_2021_02/764221466"/>
    <hyperlink ref="F677" r:id="rId107" display="https://podminky.urs.cz/item/CS_URS_2021_02/764222435"/>
    <hyperlink ref="F681" r:id="rId108" display="https://podminky.urs.cz/item/CS_URS_2021_02/764225408"/>
    <hyperlink ref="F685" r:id="rId109" display="https://podminky.urs.cz/item/CS_URS_2021_02/764226443"/>
    <hyperlink ref="F689" r:id="rId110" display="https://podminky.urs.cz/item/CS_URS_2021_02/764226444"/>
    <hyperlink ref="F696" r:id="rId111" display="https://podminky.urs.cz/item/CS_URS_2021_02/764226445"/>
    <hyperlink ref="F703" r:id="rId112" display="https://podminky.urs.cz/item/CS_URS_2021_02/764521414"/>
    <hyperlink ref="F707" r:id="rId113" display="https://podminky.urs.cz/item/CS_URS_2021_02/764528402"/>
    <hyperlink ref="F711" r:id="rId114" display="https://podminky.urs.cz/item/CS_URS_2021_02/998764103"/>
    <hyperlink ref="F715" r:id="rId115" display="https://podminky.urs.cz/item/CS_URS_2021_02/766622132"/>
    <hyperlink ref="F731" r:id="rId116" display="https://podminky.urs.cz/item/CS_URS_2021_02/766681114"/>
    <hyperlink ref="F736" r:id="rId117" display="https://podminky.urs.cz/item/CS_URS_2021_02/998766103"/>
    <hyperlink ref="F740" r:id="rId118" display="https://podminky.urs.cz/item/CS_URS_2021_02/767113110"/>
    <hyperlink ref="F761" r:id="rId119" display="https://podminky.urs.cz/item/CS_URS_2021_02/767391112"/>
    <hyperlink ref="F767" r:id="rId120" display="https://podminky.urs.cz/item/CS_URS_2021_02/15484142"/>
    <hyperlink ref="F772" r:id="rId121" display="https://podminky.urs.cz/item/CS_URS_2021_02/767610124"/>
    <hyperlink ref="F782" r:id="rId122" display="https://podminky.urs.cz/item/CS_URS_2021_02/767610128"/>
    <hyperlink ref="F845" r:id="rId123" display="https://podminky.urs.cz/item/CS_URS_2021_02/767641711"/>
    <hyperlink ref="F848" r:id="rId124" display="https://podminky.urs.cz/item/CS_URS_2021_02/55329139"/>
    <hyperlink ref="F852" r:id="rId125" display="https://podminky.urs.cz/item/CS_URS_2021_02/767651113"/>
    <hyperlink ref="F857" r:id="rId126" display="https://podminky.urs.cz/item/CS_URS_2021_02/767881112"/>
    <hyperlink ref="F864" r:id="rId127" display="https://podminky.urs.cz/item/CS_URS_2021_02/767995115"/>
    <hyperlink ref="F876" r:id="rId128" display="https://podminky.urs.cz/item/CS_URS_2021_02/998767103"/>
    <hyperlink ref="F880" r:id="rId129" display="https://podminky.urs.cz/item/CS_URS_2021_02/783315101"/>
    <hyperlink ref="F884" r:id="rId130" display="https://podminky.urs.cz/item/CS_URS_2021_02/783317101"/>
    <hyperlink ref="F887" r:id="rId131" display="https://podminky.urs.cz/item/CS_URS_2021_02/783823133"/>
    <hyperlink ref="F890" r:id="rId132" display="https://podminky.urs.cz/item/CS_URS_2021_02/783827123"/>
    <hyperlink ref="F894" r:id="rId133" display="https://podminky.urs.cz/item/CS_URS_2021_02/786623011"/>
    <hyperlink ref="F898" r:id="rId134" display="https://podminky.urs.cz/item/CS_URS_2021_02/5534252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1800</v>
      </c>
      <c r="G12" s="39"/>
      <c r="H12" s="39"/>
      <c r="I12" s="133" t="s">
        <v>23</v>
      </c>
      <c r="J12" s="138" t="str">
        <f>'Rekapitulace stavby'!AN8</f>
        <v>1. 8. 2021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ROUND((SUM(BE82:BE171)),  2)</f>
        <v>0</v>
      </c>
      <c r="G33" s="39"/>
      <c r="H33" s="39"/>
      <c r="I33" s="149">
        <v>0.20999999999999999</v>
      </c>
      <c r="J33" s="148">
        <f>ROUND(((SUM(BE82:BE171))*I33),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ROUND((SUM(BF82:BF171)),  2)</f>
        <v>0</v>
      </c>
      <c r="G34" s="39"/>
      <c r="H34" s="39"/>
      <c r="I34" s="149">
        <v>0.14999999999999999</v>
      </c>
      <c r="J34" s="148">
        <f>ROUND(((SUM(BF82:BF171))*I34),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ROUND((SUM(BG82:BG171)),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ROUND((SUM(BH82:BH171)),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ROUND((SUM(BI82:BI171)),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FVE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1801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1802</v>
      </c>
      <c r="E61" s="169"/>
      <c r="F61" s="169"/>
      <c r="G61" s="169"/>
      <c r="H61" s="169"/>
      <c r="I61" s="169"/>
      <c r="J61" s="170">
        <f>J104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1803</v>
      </c>
      <c r="E62" s="169"/>
      <c r="F62" s="169"/>
      <c r="G62" s="169"/>
      <c r="H62" s="169"/>
      <c r="I62" s="169"/>
      <c r="J62" s="170">
        <f>J145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133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SENB obj. 2983 U Synagogy Č. Lípa rev.2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03 - FVE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1. 8. 2021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Město Č. Lípa</v>
      </c>
      <c r="G78" s="41"/>
      <c r="H78" s="41"/>
      <c r="I78" s="33" t="s">
        <v>31</v>
      </c>
      <c r="J78" s="37" t="str">
        <f>E21</f>
        <v>KIP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J. Nešněra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134</v>
      </c>
      <c r="D81" s="181" t="s">
        <v>57</v>
      </c>
      <c r="E81" s="181" t="s">
        <v>53</v>
      </c>
      <c r="F81" s="181" t="s">
        <v>54</v>
      </c>
      <c r="G81" s="181" t="s">
        <v>135</v>
      </c>
      <c r="H81" s="181" t="s">
        <v>136</v>
      </c>
      <c r="I81" s="181" t="s">
        <v>137</v>
      </c>
      <c r="J81" s="181" t="s">
        <v>112</v>
      </c>
      <c r="K81" s="182" t="s">
        <v>138</v>
      </c>
      <c r="L81" s="183"/>
      <c r="M81" s="93" t="s">
        <v>19</v>
      </c>
      <c r="N81" s="94" t="s">
        <v>42</v>
      </c>
      <c r="O81" s="94" t="s">
        <v>139</v>
      </c>
      <c r="P81" s="94" t="s">
        <v>140</v>
      </c>
      <c r="Q81" s="94" t="s">
        <v>141</v>
      </c>
      <c r="R81" s="94" t="s">
        <v>142</v>
      </c>
      <c r="S81" s="94" t="s">
        <v>143</v>
      </c>
      <c r="T81" s="95" t="s">
        <v>144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145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P83+P104+P145</f>
        <v>0</v>
      </c>
      <c r="Q82" s="97"/>
      <c r="R82" s="186">
        <f>R83+R104+R145</f>
        <v>0</v>
      </c>
      <c r="S82" s="97"/>
      <c r="T82" s="187">
        <f>T83+T104+T145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113</v>
      </c>
      <c r="BK82" s="188">
        <f>BK83+BK104+BK145</f>
        <v>0</v>
      </c>
    </row>
    <row r="83" s="12" customFormat="1" ht="25.92" customHeight="1">
      <c r="A83" s="12"/>
      <c r="B83" s="189"/>
      <c r="C83" s="190"/>
      <c r="D83" s="191" t="s">
        <v>71</v>
      </c>
      <c r="E83" s="192" t="s">
        <v>1804</v>
      </c>
      <c r="F83" s="192" t="s">
        <v>1805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SUM(P84:P103)</f>
        <v>0</v>
      </c>
      <c r="Q83" s="197"/>
      <c r="R83" s="198">
        <f>SUM(R84:R103)</f>
        <v>0</v>
      </c>
      <c r="S83" s="197"/>
      <c r="T83" s="199">
        <f>SUM(T84:T103)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71</v>
      </c>
      <c r="AU83" s="201" t="s">
        <v>72</v>
      </c>
      <c r="AY83" s="200" t="s">
        <v>148</v>
      </c>
      <c r="BK83" s="202">
        <f>SUM(BK84:BK103)</f>
        <v>0</v>
      </c>
    </row>
    <row r="84" s="2" customFormat="1" ht="16.5" customHeight="1">
      <c r="A84" s="39"/>
      <c r="B84" s="40"/>
      <c r="C84" s="205" t="s">
        <v>80</v>
      </c>
      <c r="D84" s="205" t="s">
        <v>150</v>
      </c>
      <c r="E84" s="206" t="s">
        <v>1806</v>
      </c>
      <c r="F84" s="207" t="s">
        <v>1807</v>
      </c>
      <c r="G84" s="208" t="s">
        <v>1808</v>
      </c>
      <c r="H84" s="209">
        <v>86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155</v>
      </c>
      <c r="AT84" s="216" t="s">
        <v>150</v>
      </c>
      <c r="AU84" s="216" t="s">
        <v>80</v>
      </c>
      <c r="AY84" s="18" t="s">
        <v>148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80</v>
      </c>
      <c r="BK84" s="217">
        <f>ROUND(I84*H84,2)</f>
        <v>0</v>
      </c>
      <c r="BL84" s="18" t="s">
        <v>155</v>
      </c>
      <c r="BM84" s="216" t="s">
        <v>82</v>
      </c>
    </row>
    <row r="85" s="2" customFormat="1">
      <c r="A85" s="39"/>
      <c r="B85" s="40"/>
      <c r="C85" s="41"/>
      <c r="D85" s="218" t="s">
        <v>157</v>
      </c>
      <c r="E85" s="41"/>
      <c r="F85" s="219" t="s">
        <v>1807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157</v>
      </c>
      <c r="AU85" s="18" t="s">
        <v>80</v>
      </c>
    </row>
    <row r="86" s="2" customFormat="1" ht="16.5" customHeight="1">
      <c r="A86" s="39"/>
      <c r="B86" s="40"/>
      <c r="C86" s="205" t="s">
        <v>82</v>
      </c>
      <c r="D86" s="205" t="s">
        <v>150</v>
      </c>
      <c r="E86" s="206" t="s">
        <v>1809</v>
      </c>
      <c r="F86" s="207" t="s">
        <v>1810</v>
      </c>
      <c r="G86" s="208" t="s">
        <v>1808</v>
      </c>
      <c r="H86" s="209">
        <v>86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155</v>
      </c>
      <c r="AT86" s="216" t="s">
        <v>150</v>
      </c>
      <c r="AU86" s="216" t="s">
        <v>80</v>
      </c>
      <c r="AY86" s="18" t="s">
        <v>148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155</v>
      </c>
      <c r="BM86" s="216" t="s">
        <v>155</v>
      </c>
    </row>
    <row r="87" s="2" customFormat="1">
      <c r="A87" s="39"/>
      <c r="B87" s="40"/>
      <c r="C87" s="41"/>
      <c r="D87" s="218" t="s">
        <v>157</v>
      </c>
      <c r="E87" s="41"/>
      <c r="F87" s="219" t="s">
        <v>1810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157</v>
      </c>
      <c r="AU87" s="18" t="s">
        <v>80</v>
      </c>
    </row>
    <row r="88" s="2" customFormat="1" ht="21.75" customHeight="1">
      <c r="A88" s="39"/>
      <c r="B88" s="40"/>
      <c r="C88" s="205" t="s">
        <v>163</v>
      </c>
      <c r="D88" s="205" t="s">
        <v>150</v>
      </c>
      <c r="E88" s="206" t="s">
        <v>1811</v>
      </c>
      <c r="F88" s="207" t="s">
        <v>1812</v>
      </c>
      <c r="G88" s="208" t="s">
        <v>1808</v>
      </c>
      <c r="H88" s="209">
        <v>516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155</v>
      </c>
      <c r="AT88" s="216" t="s">
        <v>150</v>
      </c>
      <c r="AU88" s="216" t="s">
        <v>80</v>
      </c>
      <c r="AY88" s="18" t="s">
        <v>148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155</v>
      </c>
      <c r="BM88" s="216" t="s">
        <v>193</v>
      </c>
    </row>
    <row r="89" s="2" customFormat="1">
      <c r="A89" s="39"/>
      <c r="B89" s="40"/>
      <c r="C89" s="41"/>
      <c r="D89" s="218" t="s">
        <v>157</v>
      </c>
      <c r="E89" s="41"/>
      <c r="F89" s="219" t="s">
        <v>1812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157</v>
      </c>
      <c r="AU89" s="18" t="s">
        <v>80</v>
      </c>
    </row>
    <row r="90" s="2" customFormat="1" ht="16.5" customHeight="1">
      <c r="A90" s="39"/>
      <c r="B90" s="40"/>
      <c r="C90" s="205" t="s">
        <v>155</v>
      </c>
      <c r="D90" s="205" t="s">
        <v>150</v>
      </c>
      <c r="E90" s="206" t="s">
        <v>1813</v>
      </c>
      <c r="F90" s="207" t="s">
        <v>1814</v>
      </c>
      <c r="G90" s="208" t="s">
        <v>1808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155</v>
      </c>
      <c r="AT90" s="216" t="s">
        <v>150</v>
      </c>
      <c r="AU90" s="216" t="s">
        <v>80</v>
      </c>
      <c r="AY90" s="18" t="s">
        <v>148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155</v>
      </c>
      <c r="BM90" s="216" t="s">
        <v>205</v>
      </c>
    </row>
    <row r="91" s="2" customFormat="1">
      <c r="A91" s="39"/>
      <c r="B91" s="40"/>
      <c r="C91" s="41"/>
      <c r="D91" s="218" t="s">
        <v>157</v>
      </c>
      <c r="E91" s="41"/>
      <c r="F91" s="219" t="s">
        <v>1814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157</v>
      </c>
      <c r="AU91" s="18" t="s">
        <v>80</v>
      </c>
    </row>
    <row r="92" s="2" customFormat="1" ht="16.5" customHeight="1">
      <c r="A92" s="39"/>
      <c r="B92" s="40"/>
      <c r="C92" s="205" t="s">
        <v>186</v>
      </c>
      <c r="D92" s="205" t="s">
        <v>150</v>
      </c>
      <c r="E92" s="206" t="s">
        <v>1815</v>
      </c>
      <c r="F92" s="207" t="s">
        <v>1816</v>
      </c>
      <c r="G92" s="208" t="s">
        <v>1808</v>
      </c>
      <c r="H92" s="209">
        <v>43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155</v>
      </c>
      <c r="AT92" s="216" t="s">
        <v>150</v>
      </c>
      <c r="AU92" s="216" t="s">
        <v>80</v>
      </c>
      <c r="AY92" s="18" t="s">
        <v>148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155</v>
      </c>
      <c r="BM92" s="216" t="s">
        <v>217</v>
      </c>
    </row>
    <row r="93" s="2" customFormat="1">
      <c r="A93" s="39"/>
      <c r="B93" s="40"/>
      <c r="C93" s="41"/>
      <c r="D93" s="218" t="s">
        <v>157</v>
      </c>
      <c r="E93" s="41"/>
      <c r="F93" s="219" t="s">
        <v>1816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157</v>
      </c>
      <c r="AU93" s="18" t="s">
        <v>80</v>
      </c>
    </row>
    <row r="94" s="2" customFormat="1" ht="16.5" customHeight="1">
      <c r="A94" s="39"/>
      <c r="B94" s="40"/>
      <c r="C94" s="205" t="s">
        <v>193</v>
      </c>
      <c r="D94" s="205" t="s">
        <v>150</v>
      </c>
      <c r="E94" s="206" t="s">
        <v>1817</v>
      </c>
      <c r="F94" s="207" t="s">
        <v>1818</v>
      </c>
      <c r="G94" s="208" t="s">
        <v>1808</v>
      </c>
      <c r="H94" s="209">
        <v>2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155</v>
      </c>
      <c r="AT94" s="216" t="s">
        <v>150</v>
      </c>
      <c r="AU94" s="216" t="s">
        <v>80</v>
      </c>
      <c r="AY94" s="18" t="s">
        <v>148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155</v>
      </c>
      <c r="BM94" s="216" t="s">
        <v>231</v>
      </c>
    </row>
    <row r="95" s="2" customFormat="1">
      <c r="A95" s="39"/>
      <c r="B95" s="40"/>
      <c r="C95" s="41"/>
      <c r="D95" s="218" t="s">
        <v>157</v>
      </c>
      <c r="E95" s="41"/>
      <c r="F95" s="219" t="s">
        <v>1818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157</v>
      </c>
      <c r="AU95" s="18" t="s">
        <v>80</v>
      </c>
    </row>
    <row r="96" s="2" customFormat="1" ht="16.5" customHeight="1">
      <c r="A96" s="39"/>
      <c r="B96" s="40"/>
      <c r="C96" s="205" t="s">
        <v>199</v>
      </c>
      <c r="D96" s="205" t="s">
        <v>150</v>
      </c>
      <c r="E96" s="206" t="s">
        <v>1819</v>
      </c>
      <c r="F96" s="207" t="s">
        <v>1820</v>
      </c>
      <c r="G96" s="208" t="s">
        <v>1808</v>
      </c>
      <c r="H96" s="209">
        <v>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155</v>
      </c>
      <c r="AT96" s="216" t="s">
        <v>150</v>
      </c>
      <c r="AU96" s="216" t="s">
        <v>80</v>
      </c>
      <c r="AY96" s="18" t="s">
        <v>148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155</v>
      </c>
      <c r="BM96" s="216" t="s">
        <v>243</v>
      </c>
    </row>
    <row r="97" s="2" customFormat="1">
      <c r="A97" s="39"/>
      <c r="B97" s="40"/>
      <c r="C97" s="41"/>
      <c r="D97" s="218" t="s">
        <v>157</v>
      </c>
      <c r="E97" s="41"/>
      <c r="F97" s="219" t="s">
        <v>1820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157</v>
      </c>
      <c r="AU97" s="18" t="s">
        <v>80</v>
      </c>
    </row>
    <row r="98" s="2" customFormat="1" ht="16.5" customHeight="1">
      <c r="A98" s="39"/>
      <c r="B98" s="40"/>
      <c r="C98" s="205" t="s">
        <v>205</v>
      </c>
      <c r="D98" s="205" t="s">
        <v>150</v>
      </c>
      <c r="E98" s="206" t="s">
        <v>1821</v>
      </c>
      <c r="F98" s="207" t="s">
        <v>1822</v>
      </c>
      <c r="G98" s="208" t="s">
        <v>1808</v>
      </c>
      <c r="H98" s="209">
        <v>3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155</v>
      </c>
      <c r="AT98" s="216" t="s">
        <v>150</v>
      </c>
      <c r="AU98" s="216" t="s">
        <v>80</v>
      </c>
      <c r="AY98" s="18" t="s">
        <v>148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155</v>
      </c>
      <c r="BM98" s="216" t="s">
        <v>261</v>
      </c>
    </row>
    <row r="99" s="2" customFormat="1">
      <c r="A99" s="39"/>
      <c r="B99" s="40"/>
      <c r="C99" s="41"/>
      <c r="D99" s="218" t="s">
        <v>157</v>
      </c>
      <c r="E99" s="41"/>
      <c r="F99" s="219" t="s">
        <v>1822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157</v>
      </c>
      <c r="AU99" s="18" t="s">
        <v>80</v>
      </c>
    </row>
    <row r="100" s="2" customFormat="1" ht="16.5" customHeight="1">
      <c r="A100" s="39"/>
      <c r="B100" s="40"/>
      <c r="C100" s="205" t="s">
        <v>179</v>
      </c>
      <c r="D100" s="205" t="s">
        <v>150</v>
      </c>
      <c r="E100" s="206" t="s">
        <v>1823</v>
      </c>
      <c r="F100" s="207" t="s">
        <v>1824</v>
      </c>
      <c r="G100" s="208" t="s">
        <v>1808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155</v>
      </c>
      <c r="AT100" s="216" t="s">
        <v>150</v>
      </c>
      <c r="AU100" s="216" t="s">
        <v>80</v>
      </c>
      <c r="AY100" s="18" t="s">
        <v>148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155</v>
      </c>
      <c r="BM100" s="216" t="s">
        <v>277</v>
      </c>
    </row>
    <row r="101" s="2" customFormat="1">
      <c r="A101" s="39"/>
      <c r="B101" s="40"/>
      <c r="C101" s="41"/>
      <c r="D101" s="218" t="s">
        <v>157</v>
      </c>
      <c r="E101" s="41"/>
      <c r="F101" s="219" t="s">
        <v>1824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157</v>
      </c>
      <c r="AU101" s="18" t="s">
        <v>80</v>
      </c>
    </row>
    <row r="102" s="2" customFormat="1" ht="16.5" customHeight="1">
      <c r="A102" s="39"/>
      <c r="B102" s="40"/>
      <c r="C102" s="205" t="s">
        <v>217</v>
      </c>
      <c r="D102" s="205" t="s">
        <v>150</v>
      </c>
      <c r="E102" s="206" t="s">
        <v>1825</v>
      </c>
      <c r="F102" s="207" t="s">
        <v>1826</v>
      </c>
      <c r="G102" s="208" t="s">
        <v>1808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155</v>
      </c>
      <c r="AT102" s="216" t="s">
        <v>150</v>
      </c>
      <c r="AU102" s="216" t="s">
        <v>80</v>
      </c>
      <c r="AY102" s="18" t="s">
        <v>148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155</v>
      </c>
      <c r="BM102" s="216" t="s">
        <v>289</v>
      </c>
    </row>
    <row r="103" s="2" customFormat="1">
      <c r="A103" s="39"/>
      <c r="B103" s="40"/>
      <c r="C103" s="41"/>
      <c r="D103" s="218" t="s">
        <v>157</v>
      </c>
      <c r="E103" s="41"/>
      <c r="F103" s="219" t="s">
        <v>1826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157</v>
      </c>
      <c r="AU103" s="18" t="s">
        <v>80</v>
      </c>
    </row>
    <row r="104" s="12" customFormat="1" ht="25.92" customHeight="1">
      <c r="A104" s="12"/>
      <c r="B104" s="189"/>
      <c r="C104" s="190"/>
      <c r="D104" s="191" t="s">
        <v>71</v>
      </c>
      <c r="E104" s="192" t="s">
        <v>1827</v>
      </c>
      <c r="F104" s="192" t="s">
        <v>1828</v>
      </c>
      <c r="G104" s="190"/>
      <c r="H104" s="190"/>
      <c r="I104" s="193"/>
      <c r="J104" s="194">
        <f>BK104</f>
        <v>0</v>
      </c>
      <c r="K104" s="190"/>
      <c r="L104" s="195"/>
      <c r="M104" s="196"/>
      <c r="N104" s="197"/>
      <c r="O104" s="197"/>
      <c r="P104" s="198">
        <f>SUM(P105:P144)</f>
        <v>0</v>
      </c>
      <c r="Q104" s="197"/>
      <c r="R104" s="198">
        <f>SUM(R105:R144)</f>
        <v>0</v>
      </c>
      <c r="S104" s="197"/>
      <c r="T104" s="199">
        <f>SUM(T105:T144)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80</v>
      </c>
      <c r="AT104" s="201" t="s">
        <v>71</v>
      </c>
      <c r="AU104" s="201" t="s">
        <v>72</v>
      </c>
      <c r="AY104" s="200" t="s">
        <v>148</v>
      </c>
      <c r="BK104" s="202">
        <f>SUM(BK105:BK144)</f>
        <v>0</v>
      </c>
    </row>
    <row r="105" s="2" customFormat="1" ht="16.5" customHeight="1">
      <c r="A105" s="39"/>
      <c r="B105" s="40"/>
      <c r="C105" s="205" t="s">
        <v>224</v>
      </c>
      <c r="D105" s="205" t="s">
        <v>150</v>
      </c>
      <c r="E105" s="206" t="s">
        <v>1829</v>
      </c>
      <c r="F105" s="207" t="s">
        <v>1830</v>
      </c>
      <c r="G105" s="208" t="s">
        <v>1808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155</v>
      </c>
      <c r="AT105" s="216" t="s">
        <v>150</v>
      </c>
      <c r="AU105" s="216" t="s">
        <v>80</v>
      </c>
      <c r="AY105" s="18" t="s">
        <v>148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155</v>
      </c>
      <c r="BM105" s="216" t="s">
        <v>303</v>
      </c>
    </row>
    <row r="106" s="2" customFormat="1">
      <c r="A106" s="39"/>
      <c r="B106" s="40"/>
      <c r="C106" s="41"/>
      <c r="D106" s="218" t="s">
        <v>157</v>
      </c>
      <c r="E106" s="41"/>
      <c r="F106" s="219" t="s">
        <v>1830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157</v>
      </c>
      <c r="AU106" s="18" t="s">
        <v>80</v>
      </c>
    </row>
    <row r="107" s="2" customFormat="1" ht="16.5" customHeight="1">
      <c r="A107" s="39"/>
      <c r="B107" s="40"/>
      <c r="C107" s="205" t="s">
        <v>231</v>
      </c>
      <c r="D107" s="205" t="s">
        <v>150</v>
      </c>
      <c r="E107" s="206" t="s">
        <v>1831</v>
      </c>
      <c r="F107" s="207" t="s">
        <v>1832</v>
      </c>
      <c r="G107" s="208" t="s">
        <v>220</v>
      </c>
      <c r="H107" s="209">
        <v>600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155</v>
      </c>
      <c r="AT107" s="216" t="s">
        <v>150</v>
      </c>
      <c r="AU107" s="216" t="s">
        <v>80</v>
      </c>
      <c r="AY107" s="18" t="s">
        <v>148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155</v>
      </c>
      <c r="BM107" s="216" t="s">
        <v>315</v>
      </c>
    </row>
    <row r="108" s="2" customFormat="1">
      <c r="A108" s="39"/>
      <c r="B108" s="40"/>
      <c r="C108" s="41"/>
      <c r="D108" s="218" t="s">
        <v>157</v>
      </c>
      <c r="E108" s="41"/>
      <c r="F108" s="219" t="s">
        <v>1832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157</v>
      </c>
      <c r="AU108" s="18" t="s">
        <v>80</v>
      </c>
    </row>
    <row r="109" s="2" customFormat="1" ht="16.5" customHeight="1">
      <c r="A109" s="39"/>
      <c r="B109" s="40"/>
      <c r="C109" s="205" t="s">
        <v>237</v>
      </c>
      <c r="D109" s="205" t="s">
        <v>150</v>
      </c>
      <c r="E109" s="206" t="s">
        <v>1833</v>
      </c>
      <c r="F109" s="207" t="s">
        <v>1834</v>
      </c>
      <c r="G109" s="208" t="s">
        <v>220</v>
      </c>
      <c r="H109" s="209">
        <v>36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155</v>
      </c>
      <c r="AT109" s="216" t="s">
        <v>150</v>
      </c>
      <c r="AU109" s="216" t="s">
        <v>80</v>
      </c>
      <c r="AY109" s="18" t="s">
        <v>148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155</v>
      </c>
      <c r="BM109" s="216" t="s">
        <v>331</v>
      </c>
    </row>
    <row r="110" s="2" customFormat="1">
      <c r="A110" s="39"/>
      <c r="B110" s="40"/>
      <c r="C110" s="41"/>
      <c r="D110" s="218" t="s">
        <v>157</v>
      </c>
      <c r="E110" s="41"/>
      <c r="F110" s="219" t="s">
        <v>1834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157</v>
      </c>
      <c r="AU110" s="18" t="s">
        <v>80</v>
      </c>
    </row>
    <row r="111" s="2" customFormat="1" ht="16.5" customHeight="1">
      <c r="A111" s="39"/>
      <c r="B111" s="40"/>
      <c r="C111" s="205" t="s">
        <v>243</v>
      </c>
      <c r="D111" s="205" t="s">
        <v>150</v>
      </c>
      <c r="E111" s="206" t="s">
        <v>1835</v>
      </c>
      <c r="F111" s="207" t="s">
        <v>1836</v>
      </c>
      <c r="G111" s="208" t="s">
        <v>220</v>
      </c>
      <c r="H111" s="209">
        <v>40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155</v>
      </c>
      <c r="AT111" s="216" t="s">
        <v>150</v>
      </c>
      <c r="AU111" s="216" t="s">
        <v>80</v>
      </c>
      <c r="AY111" s="18" t="s">
        <v>148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155</v>
      </c>
      <c r="BM111" s="216" t="s">
        <v>350</v>
      </c>
    </row>
    <row r="112" s="2" customFormat="1">
      <c r="A112" s="39"/>
      <c r="B112" s="40"/>
      <c r="C112" s="41"/>
      <c r="D112" s="218" t="s">
        <v>157</v>
      </c>
      <c r="E112" s="41"/>
      <c r="F112" s="219" t="s">
        <v>1836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157</v>
      </c>
      <c r="AU112" s="18" t="s">
        <v>80</v>
      </c>
    </row>
    <row r="113" s="2" customFormat="1" ht="16.5" customHeight="1">
      <c r="A113" s="39"/>
      <c r="B113" s="40"/>
      <c r="C113" s="205" t="s">
        <v>8</v>
      </c>
      <c r="D113" s="205" t="s">
        <v>150</v>
      </c>
      <c r="E113" s="206" t="s">
        <v>1837</v>
      </c>
      <c r="F113" s="207" t="s">
        <v>1838</v>
      </c>
      <c r="G113" s="208" t="s">
        <v>220</v>
      </c>
      <c r="H113" s="209">
        <v>12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155</v>
      </c>
      <c r="AT113" s="216" t="s">
        <v>150</v>
      </c>
      <c r="AU113" s="216" t="s">
        <v>80</v>
      </c>
      <c r="AY113" s="18" t="s">
        <v>148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155</v>
      </c>
      <c r="BM113" s="216" t="s">
        <v>365</v>
      </c>
    </row>
    <row r="114" s="2" customFormat="1">
      <c r="A114" s="39"/>
      <c r="B114" s="40"/>
      <c r="C114" s="41"/>
      <c r="D114" s="218" t="s">
        <v>157</v>
      </c>
      <c r="E114" s="41"/>
      <c r="F114" s="219" t="s">
        <v>1838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157</v>
      </c>
      <c r="AU114" s="18" t="s">
        <v>80</v>
      </c>
    </row>
    <row r="115" s="2" customFormat="1" ht="16.5" customHeight="1">
      <c r="A115" s="39"/>
      <c r="B115" s="40"/>
      <c r="C115" s="205" t="s">
        <v>261</v>
      </c>
      <c r="D115" s="205" t="s">
        <v>150</v>
      </c>
      <c r="E115" s="206" t="s">
        <v>1839</v>
      </c>
      <c r="F115" s="207" t="s">
        <v>1840</v>
      </c>
      <c r="G115" s="208" t="s">
        <v>220</v>
      </c>
      <c r="H115" s="209">
        <v>10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155</v>
      </c>
      <c r="AT115" s="216" t="s">
        <v>150</v>
      </c>
      <c r="AU115" s="216" t="s">
        <v>80</v>
      </c>
      <c r="AY115" s="18" t="s">
        <v>148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155</v>
      </c>
      <c r="BM115" s="216" t="s">
        <v>383</v>
      </c>
    </row>
    <row r="116" s="2" customFormat="1">
      <c r="A116" s="39"/>
      <c r="B116" s="40"/>
      <c r="C116" s="41"/>
      <c r="D116" s="218" t="s">
        <v>157</v>
      </c>
      <c r="E116" s="41"/>
      <c r="F116" s="219" t="s">
        <v>1840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157</v>
      </c>
      <c r="AU116" s="18" t="s">
        <v>80</v>
      </c>
    </row>
    <row r="117" s="2" customFormat="1" ht="16.5" customHeight="1">
      <c r="A117" s="39"/>
      <c r="B117" s="40"/>
      <c r="C117" s="205" t="s">
        <v>268</v>
      </c>
      <c r="D117" s="205" t="s">
        <v>150</v>
      </c>
      <c r="E117" s="206" t="s">
        <v>1841</v>
      </c>
      <c r="F117" s="207" t="s">
        <v>1842</v>
      </c>
      <c r="G117" s="208" t="s">
        <v>1808</v>
      </c>
      <c r="H117" s="209">
        <v>30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155</v>
      </c>
      <c r="AT117" s="216" t="s">
        <v>150</v>
      </c>
      <c r="AU117" s="216" t="s">
        <v>80</v>
      </c>
      <c r="AY117" s="18" t="s">
        <v>148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155</v>
      </c>
      <c r="BM117" s="216" t="s">
        <v>395</v>
      </c>
    </row>
    <row r="118" s="2" customFormat="1">
      <c r="A118" s="39"/>
      <c r="B118" s="40"/>
      <c r="C118" s="41"/>
      <c r="D118" s="218" t="s">
        <v>157</v>
      </c>
      <c r="E118" s="41"/>
      <c r="F118" s="219" t="s">
        <v>1842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157</v>
      </c>
      <c r="AU118" s="18" t="s">
        <v>80</v>
      </c>
    </row>
    <row r="119" s="2" customFormat="1" ht="16.5" customHeight="1">
      <c r="A119" s="39"/>
      <c r="B119" s="40"/>
      <c r="C119" s="205" t="s">
        <v>277</v>
      </c>
      <c r="D119" s="205" t="s">
        <v>150</v>
      </c>
      <c r="E119" s="206" t="s">
        <v>1843</v>
      </c>
      <c r="F119" s="207" t="s">
        <v>1844</v>
      </c>
      <c r="G119" s="208" t="s">
        <v>220</v>
      </c>
      <c r="H119" s="209">
        <v>75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155</v>
      </c>
      <c r="AT119" s="216" t="s">
        <v>150</v>
      </c>
      <c r="AU119" s="216" t="s">
        <v>80</v>
      </c>
      <c r="AY119" s="18" t="s">
        <v>148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155</v>
      </c>
      <c r="BM119" s="216" t="s">
        <v>406</v>
      </c>
    </row>
    <row r="120" s="2" customFormat="1">
      <c r="A120" s="39"/>
      <c r="B120" s="40"/>
      <c r="C120" s="41"/>
      <c r="D120" s="218" t="s">
        <v>157</v>
      </c>
      <c r="E120" s="41"/>
      <c r="F120" s="219" t="s">
        <v>1844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157</v>
      </c>
      <c r="AU120" s="18" t="s">
        <v>80</v>
      </c>
    </row>
    <row r="121" s="2" customFormat="1" ht="16.5" customHeight="1">
      <c r="A121" s="39"/>
      <c r="B121" s="40"/>
      <c r="C121" s="205" t="s">
        <v>283</v>
      </c>
      <c r="D121" s="205" t="s">
        <v>150</v>
      </c>
      <c r="E121" s="206" t="s">
        <v>1845</v>
      </c>
      <c r="F121" s="207" t="s">
        <v>1846</v>
      </c>
      <c r="G121" s="208" t="s">
        <v>220</v>
      </c>
      <c r="H121" s="209">
        <v>12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155</v>
      </c>
      <c r="AT121" s="216" t="s">
        <v>150</v>
      </c>
      <c r="AU121" s="216" t="s">
        <v>80</v>
      </c>
      <c r="AY121" s="18" t="s">
        <v>148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155</v>
      </c>
      <c r="BM121" s="216" t="s">
        <v>424</v>
      </c>
    </row>
    <row r="122" s="2" customFormat="1">
      <c r="A122" s="39"/>
      <c r="B122" s="40"/>
      <c r="C122" s="41"/>
      <c r="D122" s="218" t="s">
        <v>157</v>
      </c>
      <c r="E122" s="41"/>
      <c r="F122" s="219" t="s">
        <v>1846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157</v>
      </c>
      <c r="AU122" s="18" t="s">
        <v>80</v>
      </c>
    </row>
    <row r="123" s="2" customFormat="1" ht="16.5" customHeight="1">
      <c r="A123" s="39"/>
      <c r="B123" s="40"/>
      <c r="C123" s="205" t="s">
        <v>289</v>
      </c>
      <c r="D123" s="205" t="s">
        <v>150</v>
      </c>
      <c r="E123" s="206" t="s">
        <v>1847</v>
      </c>
      <c r="F123" s="207" t="s">
        <v>1848</v>
      </c>
      <c r="G123" s="208" t="s">
        <v>1808</v>
      </c>
      <c r="H123" s="209">
        <v>2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155</v>
      </c>
      <c r="AT123" s="216" t="s">
        <v>150</v>
      </c>
      <c r="AU123" s="216" t="s">
        <v>80</v>
      </c>
      <c r="AY123" s="18" t="s">
        <v>148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155</v>
      </c>
      <c r="BM123" s="216" t="s">
        <v>436</v>
      </c>
    </row>
    <row r="124" s="2" customFormat="1">
      <c r="A124" s="39"/>
      <c r="B124" s="40"/>
      <c r="C124" s="41"/>
      <c r="D124" s="218" t="s">
        <v>157</v>
      </c>
      <c r="E124" s="41"/>
      <c r="F124" s="219" t="s">
        <v>1848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157</v>
      </c>
      <c r="AU124" s="18" t="s">
        <v>80</v>
      </c>
    </row>
    <row r="125" s="2" customFormat="1" ht="16.5" customHeight="1">
      <c r="A125" s="39"/>
      <c r="B125" s="40"/>
      <c r="C125" s="205" t="s">
        <v>7</v>
      </c>
      <c r="D125" s="205" t="s">
        <v>150</v>
      </c>
      <c r="E125" s="206" t="s">
        <v>1849</v>
      </c>
      <c r="F125" s="207" t="s">
        <v>1850</v>
      </c>
      <c r="G125" s="208" t="s">
        <v>1808</v>
      </c>
      <c r="H125" s="209">
        <v>12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155</v>
      </c>
      <c r="AT125" s="216" t="s">
        <v>150</v>
      </c>
      <c r="AU125" s="216" t="s">
        <v>80</v>
      </c>
      <c r="AY125" s="18" t="s">
        <v>148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155</v>
      </c>
      <c r="BM125" s="216" t="s">
        <v>453</v>
      </c>
    </row>
    <row r="126" s="2" customFormat="1">
      <c r="A126" s="39"/>
      <c r="B126" s="40"/>
      <c r="C126" s="41"/>
      <c r="D126" s="218" t="s">
        <v>157</v>
      </c>
      <c r="E126" s="41"/>
      <c r="F126" s="219" t="s">
        <v>1850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157</v>
      </c>
      <c r="AU126" s="18" t="s">
        <v>80</v>
      </c>
    </row>
    <row r="127" s="2" customFormat="1" ht="16.5" customHeight="1">
      <c r="A127" s="39"/>
      <c r="B127" s="40"/>
      <c r="C127" s="205" t="s">
        <v>303</v>
      </c>
      <c r="D127" s="205" t="s">
        <v>150</v>
      </c>
      <c r="E127" s="206" t="s">
        <v>1851</v>
      </c>
      <c r="F127" s="207" t="s">
        <v>1852</v>
      </c>
      <c r="G127" s="208" t="s">
        <v>220</v>
      </c>
      <c r="H127" s="209">
        <v>180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155</v>
      </c>
      <c r="AT127" s="216" t="s">
        <v>150</v>
      </c>
      <c r="AU127" s="216" t="s">
        <v>80</v>
      </c>
      <c r="AY127" s="18" t="s">
        <v>148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155</v>
      </c>
      <c r="BM127" s="216" t="s">
        <v>475</v>
      </c>
    </row>
    <row r="128" s="2" customFormat="1">
      <c r="A128" s="39"/>
      <c r="B128" s="40"/>
      <c r="C128" s="41"/>
      <c r="D128" s="218" t="s">
        <v>157</v>
      </c>
      <c r="E128" s="41"/>
      <c r="F128" s="219" t="s">
        <v>1852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157</v>
      </c>
      <c r="AU128" s="18" t="s">
        <v>80</v>
      </c>
    </row>
    <row r="129" s="2" customFormat="1" ht="16.5" customHeight="1">
      <c r="A129" s="39"/>
      <c r="B129" s="40"/>
      <c r="C129" s="205" t="s">
        <v>309</v>
      </c>
      <c r="D129" s="205" t="s">
        <v>150</v>
      </c>
      <c r="E129" s="206" t="s">
        <v>1853</v>
      </c>
      <c r="F129" s="207" t="s">
        <v>1854</v>
      </c>
      <c r="G129" s="208" t="s">
        <v>220</v>
      </c>
      <c r="H129" s="209">
        <v>80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155</v>
      </c>
      <c r="AT129" s="216" t="s">
        <v>150</v>
      </c>
      <c r="AU129" s="216" t="s">
        <v>80</v>
      </c>
      <c r="AY129" s="18" t="s">
        <v>148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155</v>
      </c>
      <c r="BM129" s="216" t="s">
        <v>492</v>
      </c>
    </row>
    <row r="130" s="2" customFormat="1">
      <c r="A130" s="39"/>
      <c r="B130" s="40"/>
      <c r="C130" s="41"/>
      <c r="D130" s="218" t="s">
        <v>157</v>
      </c>
      <c r="E130" s="41"/>
      <c r="F130" s="219" t="s">
        <v>1854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157</v>
      </c>
      <c r="AU130" s="18" t="s">
        <v>80</v>
      </c>
    </row>
    <row r="131" s="2" customFormat="1" ht="16.5" customHeight="1">
      <c r="A131" s="39"/>
      <c r="B131" s="40"/>
      <c r="C131" s="205" t="s">
        <v>315</v>
      </c>
      <c r="D131" s="205" t="s">
        <v>150</v>
      </c>
      <c r="E131" s="206" t="s">
        <v>1855</v>
      </c>
      <c r="F131" s="207" t="s">
        <v>1856</v>
      </c>
      <c r="G131" s="208" t="s">
        <v>220</v>
      </c>
      <c r="H131" s="209">
        <v>5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155</v>
      </c>
      <c r="AT131" s="216" t="s">
        <v>150</v>
      </c>
      <c r="AU131" s="216" t="s">
        <v>80</v>
      </c>
      <c r="AY131" s="18" t="s">
        <v>148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155</v>
      </c>
      <c r="BM131" s="216" t="s">
        <v>506</v>
      </c>
    </row>
    <row r="132" s="2" customFormat="1">
      <c r="A132" s="39"/>
      <c r="B132" s="40"/>
      <c r="C132" s="41"/>
      <c r="D132" s="218" t="s">
        <v>157</v>
      </c>
      <c r="E132" s="41"/>
      <c r="F132" s="219" t="s">
        <v>1856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157</v>
      </c>
      <c r="AU132" s="18" t="s">
        <v>80</v>
      </c>
    </row>
    <row r="133" s="2" customFormat="1" ht="16.5" customHeight="1">
      <c r="A133" s="39"/>
      <c r="B133" s="40"/>
      <c r="C133" s="205" t="s">
        <v>322</v>
      </c>
      <c r="D133" s="205" t="s">
        <v>150</v>
      </c>
      <c r="E133" s="206" t="s">
        <v>1857</v>
      </c>
      <c r="F133" s="207" t="s">
        <v>1858</v>
      </c>
      <c r="G133" s="208" t="s">
        <v>220</v>
      </c>
      <c r="H133" s="209">
        <v>120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155</v>
      </c>
      <c r="AT133" s="216" t="s">
        <v>150</v>
      </c>
      <c r="AU133" s="216" t="s">
        <v>80</v>
      </c>
      <c r="AY133" s="18" t="s">
        <v>148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155</v>
      </c>
      <c r="BM133" s="216" t="s">
        <v>522</v>
      </c>
    </row>
    <row r="134" s="2" customFormat="1">
      <c r="A134" s="39"/>
      <c r="B134" s="40"/>
      <c r="C134" s="41"/>
      <c r="D134" s="218" t="s">
        <v>157</v>
      </c>
      <c r="E134" s="41"/>
      <c r="F134" s="219" t="s">
        <v>1858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157</v>
      </c>
      <c r="AU134" s="18" t="s">
        <v>80</v>
      </c>
    </row>
    <row r="135" s="2" customFormat="1" ht="16.5" customHeight="1">
      <c r="A135" s="39"/>
      <c r="B135" s="40"/>
      <c r="C135" s="205" t="s">
        <v>331</v>
      </c>
      <c r="D135" s="205" t="s">
        <v>150</v>
      </c>
      <c r="E135" s="206" t="s">
        <v>1859</v>
      </c>
      <c r="F135" s="207" t="s">
        <v>1860</v>
      </c>
      <c r="G135" s="208" t="s">
        <v>220</v>
      </c>
      <c r="H135" s="209">
        <v>150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155</v>
      </c>
      <c r="AT135" s="216" t="s">
        <v>150</v>
      </c>
      <c r="AU135" s="216" t="s">
        <v>80</v>
      </c>
      <c r="AY135" s="18" t="s">
        <v>148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155</v>
      </c>
      <c r="BM135" s="216" t="s">
        <v>536</v>
      </c>
    </row>
    <row r="136" s="2" customFormat="1">
      <c r="A136" s="39"/>
      <c r="B136" s="40"/>
      <c r="C136" s="41"/>
      <c r="D136" s="218" t="s">
        <v>157</v>
      </c>
      <c r="E136" s="41"/>
      <c r="F136" s="219" t="s">
        <v>1861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157</v>
      </c>
      <c r="AU136" s="18" t="s">
        <v>80</v>
      </c>
    </row>
    <row r="137" s="2" customFormat="1" ht="24.15" customHeight="1">
      <c r="A137" s="39"/>
      <c r="B137" s="40"/>
      <c r="C137" s="205" t="s">
        <v>340</v>
      </c>
      <c r="D137" s="205" t="s">
        <v>150</v>
      </c>
      <c r="E137" s="206" t="s">
        <v>1862</v>
      </c>
      <c r="F137" s="207" t="s">
        <v>1863</v>
      </c>
      <c r="G137" s="208" t="s">
        <v>220</v>
      </c>
      <c r="H137" s="209">
        <v>80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155</v>
      </c>
      <c r="AT137" s="216" t="s">
        <v>150</v>
      </c>
      <c r="AU137" s="216" t="s">
        <v>80</v>
      </c>
      <c r="AY137" s="18" t="s">
        <v>148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155</v>
      </c>
      <c r="BM137" s="216" t="s">
        <v>554</v>
      </c>
    </row>
    <row r="138" s="2" customFormat="1">
      <c r="A138" s="39"/>
      <c r="B138" s="40"/>
      <c r="C138" s="41"/>
      <c r="D138" s="218" t="s">
        <v>157</v>
      </c>
      <c r="E138" s="41"/>
      <c r="F138" s="219" t="s">
        <v>1863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157</v>
      </c>
      <c r="AU138" s="18" t="s">
        <v>80</v>
      </c>
    </row>
    <row r="139" s="2" customFormat="1" ht="21.75" customHeight="1">
      <c r="A139" s="39"/>
      <c r="B139" s="40"/>
      <c r="C139" s="205" t="s">
        <v>350</v>
      </c>
      <c r="D139" s="205" t="s">
        <v>150</v>
      </c>
      <c r="E139" s="206" t="s">
        <v>1864</v>
      </c>
      <c r="F139" s="207" t="s">
        <v>1865</v>
      </c>
      <c r="G139" s="208" t="s">
        <v>1808</v>
      </c>
      <c r="H139" s="209">
        <v>2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155</v>
      </c>
      <c r="AT139" s="216" t="s">
        <v>150</v>
      </c>
      <c r="AU139" s="216" t="s">
        <v>80</v>
      </c>
      <c r="AY139" s="18" t="s">
        <v>148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155</v>
      </c>
      <c r="BM139" s="216" t="s">
        <v>570</v>
      </c>
    </row>
    <row r="140" s="2" customFormat="1">
      <c r="A140" s="39"/>
      <c r="B140" s="40"/>
      <c r="C140" s="41"/>
      <c r="D140" s="218" t="s">
        <v>157</v>
      </c>
      <c r="E140" s="41"/>
      <c r="F140" s="219" t="s">
        <v>1865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157</v>
      </c>
      <c r="AU140" s="18" t="s">
        <v>80</v>
      </c>
    </row>
    <row r="141" s="2" customFormat="1" ht="16.5" customHeight="1">
      <c r="A141" s="39"/>
      <c r="B141" s="40"/>
      <c r="C141" s="205" t="s">
        <v>357</v>
      </c>
      <c r="D141" s="205" t="s">
        <v>150</v>
      </c>
      <c r="E141" s="206" t="s">
        <v>1866</v>
      </c>
      <c r="F141" s="207" t="s">
        <v>1867</v>
      </c>
      <c r="G141" s="208" t="s">
        <v>174</v>
      </c>
      <c r="H141" s="209">
        <v>2</v>
      </c>
      <c r="I141" s="210"/>
      <c r="J141" s="211">
        <f>ROUND(I141*H141,2)</f>
        <v>0</v>
      </c>
      <c r="K141" s="207" t="s">
        <v>19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155</v>
      </c>
      <c r="AT141" s="216" t="s">
        <v>150</v>
      </c>
      <c r="AU141" s="216" t="s">
        <v>80</v>
      </c>
      <c r="AY141" s="18" t="s">
        <v>148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155</v>
      </c>
      <c r="BM141" s="216" t="s">
        <v>598</v>
      </c>
    </row>
    <row r="142" s="2" customFormat="1">
      <c r="A142" s="39"/>
      <c r="B142" s="40"/>
      <c r="C142" s="41"/>
      <c r="D142" s="218" t="s">
        <v>157</v>
      </c>
      <c r="E142" s="41"/>
      <c r="F142" s="219" t="s">
        <v>1867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157</v>
      </c>
      <c r="AU142" s="18" t="s">
        <v>80</v>
      </c>
    </row>
    <row r="143" s="2" customFormat="1" ht="16.5" customHeight="1">
      <c r="A143" s="39"/>
      <c r="B143" s="40"/>
      <c r="C143" s="205" t="s">
        <v>365</v>
      </c>
      <c r="D143" s="205" t="s">
        <v>150</v>
      </c>
      <c r="E143" s="206" t="s">
        <v>1868</v>
      </c>
      <c r="F143" s="207" t="s">
        <v>1869</v>
      </c>
      <c r="G143" s="208" t="s">
        <v>1808</v>
      </c>
      <c r="H143" s="209">
        <v>31</v>
      </c>
      <c r="I143" s="210"/>
      <c r="J143" s="211">
        <f>ROUND(I143*H143,2)</f>
        <v>0</v>
      </c>
      <c r="K143" s="207" t="s">
        <v>19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155</v>
      </c>
      <c r="AT143" s="216" t="s">
        <v>150</v>
      </c>
      <c r="AU143" s="216" t="s">
        <v>80</v>
      </c>
      <c r="AY143" s="18" t="s">
        <v>148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155</v>
      </c>
      <c r="BM143" s="216" t="s">
        <v>610</v>
      </c>
    </row>
    <row r="144" s="2" customFormat="1">
      <c r="A144" s="39"/>
      <c r="B144" s="40"/>
      <c r="C144" s="41"/>
      <c r="D144" s="218" t="s">
        <v>157</v>
      </c>
      <c r="E144" s="41"/>
      <c r="F144" s="219" t="s">
        <v>1869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157</v>
      </c>
      <c r="AU144" s="18" t="s">
        <v>80</v>
      </c>
    </row>
    <row r="145" s="12" customFormat="1" ht="25.92" customHeight="1">
      <c r="A145" s="12"/>
      <c r="B145" s="189"/>
      <c r="C145" s="190"/>
      <c r="D145" s="191" t="s">
        <v>71</v>
      </c>
      <c r="E145" s="192" t="s">
        <v>1870</v>
      </c>
      <c r="F145" s="192" t="s">
        <v>1871</v>
      </c>
      <c r="G145" s="190"/>
      <c r="H145" s="190"/>
      <c r="I145" s="193"/>
      <c r="J145" s="194">
        <f>BK145</f>
        <v>0</v>
      </c>
      <c r="K145" s="190"/>
      <c r="L145" s="195"/>
      <c r="M145" s="196"/>
      <c r="N145" s="197"/>
      <c r="O145" s="197"/>
      <c r="P145" s="198">
        <f>SUM(P146:P171)</f>
        <v>0</v>
      </c>
      <c r="Q145" s="197"/>
      <c r="R145" s="198">
        <f>SUM(R146:R171)</f>
        <v>0</v>
      </c>
      <c r="S145" s="197"/>
      <c r="T145" s="199">
        <f>SUM(T146:T171)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80</v>
      </c>
      <c r="AT145" s="201" t="s">
        <v>71</v>
      </c>
      <c r="AU145" s="201" t="s">
        <v>72</v>
      </c>
      <c r="AY145" s="200" t="s">
        <v>148</v>
      </c>
      <c r="BK145" s="202">
        <f>SUM(BK146:BK171)</f>
        <v>0</v>
      </c>
    </row>
    <row r="146" s="2" customFormat="1" ht="16.5" customHeight="1">
      <c r="A146" s="39"/>
      <c r="B146" s="40"/>
      <c r="C146" s="205" t="s">
        <v>374</v>
      </c>
      <c r="D146" s="205" t="s">
        <v>150</v>
      </c>
      <c r="E146" s="206" t="s">
        <v>1872</v>
      </c>
      <c r="F146" s="207" t="s">
        <v>1873</v>
      </c>
      <c r="G146" s="208" t="s">
        <v>1808</v>
      </c>
      <c r="H146" s="209">
        <v>86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155</v>
      </c>
      <c r="AT146" s="216" t="s">
        <v>150</v>
      </c>
      <c r="AU146" s="216" t="s">
        <v>80</v>
      </c>
      <c r="AY146" s="18" t="s">
        <v>148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155</v>
      </c>
      <c r="BM146" s="216" t="s">
        <v>622</v>
      </c>
    </row>
    <row r="147" s="2" customFormat="1">
      <c r="A147" s="39"/>
      <c r="B147" s="40"/>
      <c r="C147" s="41"/>
      <c r="D147" s="218" t="s">
        <v>157</v>
      </c>
      <c r="E147" s="41"/>
      <c r="F147" s="219" t="s">
        <v>1873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157</v>
      </c>
      <c r="AU147" s="18" t="s">
        <v>80</v>
      </c>
    </row>
    <row r="148" s="2" customFormat="1" ht="21.75" customHeight="1">
      <c r="A148" s="39"/>
      <c r="B148" s="40"/>
      <c r="C148" s="205" t="s">
        <v>383</v>
      </c>
      <c r="D148" s="205" t="s">
        <v>150</v>
      </c>
      <c r="E148" s="206" t="s">
        <v>1874</v>
      </c>
      <c r="F148" s="207" t="s">
        <v>1875</v>
      </c>
      <c r="G148" s="208" t="s">
        <v>1808</v>
      </c>
      <c r="H148" s="209">
        <v>1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155</v>
      </c>
      <c r="AT148" s="216" t="s">
        <v>150</v>
      </c>
      <c r="AU148" s="216" t="s">
        <v>80</v>
      </c>
      <c r="AY148" s="18" t="s">
        <v>148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155</v>
      </c>
      <c r="BM148" s="216" t="s">
        <v>643</v>
      </c>
    </row>
    <row r="149" s="2" customFormat="1">
      <c r="A149" s="39"/>
      <c r="B149" s="40"/>
      <c r="C149" s="41"/>
      <c r="D149" s="218" t="s">
        <v>157</v>
      </c>
      <c r="E149" s="41"/>
      <c r="F149" s="219" t="s">
        <v>1875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157</v>
      </c>
      <c r="AU149" s="18" t="s">
        <v>80</v>
      </c>
    </row>
    <row r="150" s="2" customFormat="1" ht="16.5" customHeight="1">
      <c r="A150" s="39"/>
      <c r="B150" s="40"/>
      <c r="C150" s="205" t="s">
        <v>389</v>
      </c>
      <c r="D150" s="205" t="s">
        <v>150</v>
      </c>
      <c r="E150" s="206" t="s">
        <v>1876</v>
      </c>
      <c r="F150" s="207" t="s">
        <v>1877</v>
      </c>
      <c r="G150" s="208" t="s">
        <v>220</v>
      </c>
      <c r="H150" s="209">
        <v>180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155</v>
      </c>
      <c r="AT150" s="216" t="s">
        <v>150</v>
      </c>
      <c r="AU150" s="216" t="s">
        <v>80</v>
      </c>
      <c r="AY150" s="18" t="s">
        <v>148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155</v>
      </c>
      <c r="BM150" s="216" t="s">
        <v>1013</v>
      </c>
    </row>
    <row r="151" s="2" customFormat="1">
      <c r="A151" s="39"/>
      <c r="B151" s="40"/>
      <c r="C151" s="41"/>
      <c r="D151" s="218" t="s">
        <v>157</v>
      </c>
      <c r="E151" s="41"/>
      <c r="F151" s="219" t="s">
        <v>1877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157</v>
      </c>
      <c r="AU151" s="18" t="s">
        <v>80</v>
      </c>
    </row>
    <row r="152" s="2" customFormat="1" ht="16.5" customHeight="1">
      <c r="A152" s="39"/>
      <c r="B152" s="40"/>
      <c r="C152" s="205" t="s">
        <v>395</v>
      </c>
      <c r="D152" s="205" t="s">
        <v>150</v>
      </c>
      <c r="E152" s="206" t="s">
        <v>1878</v>
      </c>
      <c r="F152" s="207" t="s">
        <v>1879</v>
      </c>
      <c r="G152" s="208" t="s">
        <v>220</v>
      </c>
      <c r="H152" s="209">
        <v>120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155</v>
      </c>
      <c r="AT152" s="216" t="s">
        <v>150</v>
      </c>
      <c r="AU152" s="216" t="s">
        <v>80</v>
      </c>
      <c r="AY152" s="18" t="s">
        <v>148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155</v>
      </c>
      <c r="BM152" s="216" t="s">
        <v>1032</v>
      </c>
    </row>
    <row r="153" s="2" customFormat="1">
      <c r="A153" s="39"/>
      <c r="B153" s="40"/>
      <c r="C153" s="41"/>
      <c r="D153" s="218" t="s">
        <v>157</v>
      </c>
      <c r="E153" s="41"/>
      <c r="F153" s="219" t="s">
        <v>1879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157</v>
      </c>
      <c r="AU153" s="18" t="s">
        <v>80</v>
      </c>
    </row>
    <row r="154" s="2" customFormat="1" ht="16.5" customHeight="1">
      <c r="A154" s="39"/>
      <c r="B154" s="40"/>
      <c r="C154" s="205" t="s">
        <v>399</v>
      </c>
      <c r="D154" s="205" t="s">
        <v>150</v>
      </c>
      <c r="E154" s="206" t="s">
        <v>1880</v>
      </c>
      <c r="F154" s="207" t="s">
        <v>1881</v>
      </c>
      <c r="G154" s="208" t="s">
        <v>220</v>
      </c>
      <c r="H154" s="209">
        <v>55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155</v>
      </c>
      <c r="AT154" s="216" t="s">
        <v>150</v>
      </c>
      <c r="AU154" s="216" t="s">
        <v>80</v>
      </c>
      <c r="AY154" s="18" t="s">
        <v>148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155</v>
      </c>
      <c r="BM154" s="216" t="s">
        <v>1045</v>
      </c>
    </row>
    <row r="155" s="2" customFormat="1">
      <c r="A155" s="39"/>
      <c r="B155" s="40"/>
      <c r="C155" s="41"/>
      <c r="D155" s="218" t="s">
        <v>157</v>
      </c>
      <c r="E155" s="41"/>
      <c r="F155" s="219" t="s">
        <v>1881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157</v>
      </c>
      <c r="AU155" s="18" t="s">
        <v>80</v>
      </c>
    </row>
    <row r="156" s="2" customFormat="1" ht="16.5" customHeight="1">
      <c r="A156" s="39"/>
      <c r="B156" s="40"/>
      <c r="C156" s="205" t="s">
        <v>406</v>
      </c>
      <c r="D156" s="205" t="s">
        <v>150</v>
      </c>
      <c r="E156" s="206" t="s">
        <v>1882</v>
      </c>
      <c r="F156" s="207" t="s">
        <v>1883</v>
      </c>
      <c r="G156" s="208" t="s">
        <v>220</v>
      </c>
      <c r="H156" s="209">
        <v>150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155</v>
      </c>
      <c r="AT156" s="216" t="s">
        <v>150</v>
      </c>
      <c r="AU156" s="216" t="s">
        <v>80</v>
      </c>
      <c r="AY156" s="18" t="s">
        <v>148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155</v>
      </c>
      <c r="BM156" s="216" t="s">
        <v>1059</v>
      </c>
    </row>
    <row r="157" s="2" customFormat="1">
      <c r="A157" s="39"/>
      <c r="B157" s="40"/>
      <c r="C157" s="41"/>
      <c r="D157" s="218" t="s">
        <v>157</v>
      </c>
      <c r="E157" s="41"/>
      <c r="F157" s="219" t="s">
        <v>1883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157</v>
      </c>
      <c r="AU157" s="18" t="s">
        <v>80</v>
      </c>
    </row>
    <row r="158" s="2" customFormat="1" ht="16.5" customHeight="1">
      <c r="A158" s="39"/>
      <c r="B158" s="40"/>
      <c r="C158" s="205" t="s">
        <v>415</v>
      </c>
      <c r="D158" s="205" t="s">
        <v>150</v>
      </c>
      <c r="E158" s="206" t="s">
        <v>1884</v>
      </c>
      <c r="F158" s="207" t="s">
        <v>1885</v>
      </c>
      <c r="G158" s="208" t="s">
        <v>220</v>
      </c>
      <c r="H158" s="209">
        <v>12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155</v>
      </c>
      <c r="AT158" s="216" t="s">
        <v>150</v>
      </c>
      <c r="AU158" s="216" t="s">
        <v>80</v>
      </c>
      <c r="AY158" s="18" t="s">
        <v>148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155</v>
      </c>
      <c r="BM158" s="216" t="s">
        <v>1072</v>
      </c>
    </row>
    <row r="159" s="2" customFormat="1">
      <c r="A159" s="39"/>
      <c r="B159" s="40"/>
      <c r="C159" s="41"/>
      <c r="D159" s="218" t="s">
        <v>157</v>
      </c>
      <c r="E159" s="41"/>
      <c r="F159" s="219" t="s">
        <v>1885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157</v>
      </c>
      <c r="AU159" s="18" t="s">
        <v>80</v>
      </c>
    </row>
    <row r="160" s="2" customFormat="1" ht="16.5" customHeight="1">
      <c r="A160" s="39"/>
      <c r="B160" s="40"/>
      <c r="C160" s="205" t="s">
        <v>424</v>
      </c>
      <c r="D160" s="205" t="s">
        <v>150</v>
      </c>
      <c r="E160" s="206" t="s">
        <v>1886</v>
      </c>
      <c r="F160" s="207" t="s">
        <v>1887</v>
      </c>
      <c r="G160" s="208" t="s">
        <v>220</v>
      </c>
      <c r="H160" s="209">
        <v>80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155</v>
      </c>
      <c r="AT160" s="216" t="s">
        <v>150</v>
      </c>
      <c r="AU160" s="216" t="s">
        <v>80</v>
      </c>
      <c r="AY160" s="18" t="s">
        <v>148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155</v>
      </c>
      <c r="BM160" s="216" t="s">
        <v>1081</v>
      </c>
    </row>
    <row r="161" s="2" customFormat="1">
      <c r="A161" s="39"/>
      <c r="B161" s="40"/>
      <c r="C161" s="41"/>
      <c r="D161" s="218" t="s">
        <v>157</v>
      </c>
      <c r="E161" s="41"/>
      <c r="F161" s="219" t="s">
        <v>1887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157</v>
      </c>
      <c r="AU161" s="18" t="s">
        <v>80</v>
      </c>
    </row>
    <row r="162" s="2" customFormat="1" ht="16.5" customHeight="1">
      <c r="A162" s="39"/>
      <c r="B162" s="40"/>
      <c r="C162" s="205" t="s">
        <v>430</v>
      </c>
      <c r="D162" s="205" t="s">
        <v>150</v>
      </c>
      <c r="E162" s="206" t="s">
        <v>1888</v>
      </c>
      <c r="F162" s="207" t="s">
        <v>1889</v>
      </c>
      <c r="G162" s="208" t="s">
        <v>1808</v>
      </c>
      <c r="H162" s="209">
        <v>2</v>
      </c>
      <c r="I162" s="210"/>
      <c r="J162" s="211">
        <f>ROUND(I162*H162,2)</f>
        <v>0</v>
      </c>
      <c r="K162" s="207" t="s">
        <v>19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155</v>
      </c>
      <c r="AT162" s="216" t="s">
        <v>150</v>
      </c>
      <c r="AU162" s="216" t="s">
        <v>80</v>
      </c>
      <c r="AY162" s="18" t="s">
        <v>148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155</v>
      </c>
      <c r="BM162" s="216" t="s">
        <v>1094</v>
      </c>
    </row>
    <row r="163" s="2" customFormat="1">
      <c r="A163" s="39"/>
      <c r="B163" s="40"/>
      <c r="C163" s="41"/>
      <c r="D163" s="218" t="s">
        <v>157</v>
      </c>
      <c r="E163" s="41"/>
      <c r="F163" s="219" t="s">
        <v>1889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157</v>
      </c>
      <c r="AU163" s="18" t="s">
        <v>80</v>
      </c>
    </row>
    <row r="164" s="2" customFormat="1" ht="16.5" customHeight="1">
      <c r="A164" s="39"/>
      <c r="B164" s="40"/>
      <c r="C164" s="205" t="s">
        <v>436</v>
      </c>
      <c r="D164" s="205" t="s">
        <v>150</v>
      </c>
      <c r="E164" s="206" t="s">
        <v>1890</v>
      </c>
      <c r="F164" s="207" t="s">
        <v>1891</v>
      </c>
      <c r="G164" s="208" t="s">
        <v>1808</v>
      </c>
      <c r="H164" s="209">
        <v>4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155</v>
      </c>
      <c r="AT164" s="216" t="s">
        <v>150</v>
      </c>
      <c r="AU164" s="216" t="s">
        <v>80</v>
      </c>
      <c r="AY164" s="18" t="s">
        <v>148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155</v>
      </c>
      <c r="BM164" s="216" t="s">
        <v>1007</v>
      </c>
    </row>
    <row r="165" s="2" customFormat="1">
      <c r="A165" s="39"/>
      <c r="B165" s="40"/>
      <c r="C165" s="41"/>
      <c r="D165" s="218" t="s">
        <v>157</v>
      </c>
      <c r="E165" s="41"/>
      <c r="F165" s="219" t="s">
        <v>1891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157</v>
      </c>
      <c r="AU165" s="18" t="s">
        <v>80</v>
      </c>
    </row>
    <row r="166" s="2" customFormat="1" ht="16.5" customHeight="1">
      <c r="A166" s="39"/>
      <c r="B166" s="40"/>
      <c r="C166" s="205" t="s">
        <v>446</v>
      </c>
      <c r="D166" s="205" t="s">
        <v>150</v>
      </c>
      <c r="E166" s="206" t="s">
        <v>1892</v>
      </c>
      <c r="F166" s="207" t="s">
        <v>1893</v>
      </c>
      <c r="G166" s="208" t="s">
        <v>1808</v>
      </c>
      <c r="H166" s="209">
        <v>1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155</v>
      </c>
      <c r="AT166" s="216" t="s">
        <v>150</v>
      </c>
      <c r="AU166" s="216" t="s">
        <v>80</v>
      </c>
      <c r="AY166" s="18" t="s">
        <v>148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155</v>
      </c>
      <c r="BM166" s="216" t="s">
        <v>1119</v>
      </c>
    </row>
    <row r="167" s="2" customFormat="1">
      <c r="A167" s="39"/>
      <c r="B167" s="40"/>
      <c r="C167" s="41"/>
      <c r="D167" s="218" t="s">
        <v>157</v>
      </c>
      <c r="E167" s="41"/>
      <c r="F167" s="219" t="s">
        <v>1893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157</v>
      </c>
      <c r="AU167" s="18" t="s">
        <v>80</v>
      </c>
    </row>
    <row r="168" s="2" customFormat="1" ht="16.5" customHeight="1">
      <c r="A168" s="39"/>
      <c r="B168" s="40"/>
      <c r="C168" s="205" t="s">
        <v>453</v>
      </c>
      <c r="D168" s="205" t="s">
        <v>150</v>
      </c>
      <c r="E168" s="206" t="s">
        <v>1894</v>
      </c>
      <c r="F168" s="207" t="s">
        <v>1895</v>
      </c>
      <c r="G168" s="208" t="s">
        <v>1808</v>
      </c>
      <c r="H168" s="209">
        <v>1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155</v>
      </c>
      <c r="AT168" s="216" t="s">
        <v>150</v>
      </c>
      <c r="AU168" s="216" t="s">
        <v>80</v>
      </c>
      <c r="AY168" s="18" t="s">
        <v>148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155</v>
      </c>
      <c r="BM168" s="216" t="s">
        <v>1130</v>
      </c>
    </row>
    <row r="169" s="2" customFormat="1">
      <c r="A169" s="39"/>
      <c r="B169" s="40"/>
      <c r="C169" s="41"/>
      <c r="D169" s="218" t="s">
        <v>157</v>
      </c>
      <c r="E169" s="41"/>
      <c r="F169" s="219" t="s">
        <v>1895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157</v>
      </c>
      <c r="AU169" s="18" t="s">
        <v>80</v>
      </c>
    </row>
    <row r="170" s="2" customFormat="1" ht="16.5" customHeight="1">
      <c r="A170" s="39"/>
      <c r="B170" s="40"/>
      <c r="C170" s="205" t="s">
        <v>465</v>
      </c>
      <c r="D170" s="205" t="s">
        <v>150</v>
      </c>
      <c r="E170" s="206" t="s">
        <v>1896</v>
      </c>
      <c r="F170" s="207" t="s">
        <v>1897</v>
      </c>
      <c r="G170" s="208" t="s">
        <v>1808</v>
      </c>
      <c r="H170" s="209">
        <v>1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155</v>
      </c>
      <c r="AT170" s="216" t="s">
        <v>150</v>
      </c>
      <c r="AU170" s="216" t="s">
        <v>80</v>
      </c>
      <c r="AY170" s="18" t="s">
        <v>148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155</v>
      </c>
      <c r="BM170" s="216" t="s">
        <v>1172</v>
      </c>
    </row>
    <row r="171" s="2" customFormat="1">
      <c r="A171" s="39"/>
      <c r="B171" s="40"/>
      <c r="C171" s="41"/>
      <c r="D171" s="218" t="s">
        <v>157</v>
      </c>
      <c r="E171" s="41"/>
      <c r="F171" s="219" t="s">
        <v>1897</v>
      </c>
      <c r="G171" s="41"/>
      <c r="H171" s="41"/>
      <c r="I171" s="220"/>
      <c r="J171" s="41"/>
      <c r="K171" s="41"/>
      <c r="L171" s="45"/>
      <c r="M171" s="272"/>
      <c r="N171" s="273"/>
      <c r="O171" s="274"/>
      <c r="P171" s="274"/>
      <c r="Q171" s="274"/>
      <c r="R171" s="274"/>
      <c r="S171" s="274"/>
      <c r="T171" s="275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157</v>
      </c>
      <c r="AU171" s="18" t="s">
        <v>80</v>
      </c>
    </row>
    <row r="172" s="2" customFormat="1" ht="6.96" customHeight="1">
      <c r="A172" s="39"/>
      <c r="B172" s="60"/>
      <c r="C172" s="61"/>
      <c r="D172" s="61"/>
      <c r="E172" s="61"/>
      <c r="F172" s="61"/>
      <c r="G172" s="61"/>
      <c r="H172" s="61"/>
      <c r="I172" s="61"/>
      <c r="J172" s="61"/>
      <c r="K172" s="61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VMXVtZzJHqqEYQGDqpA7jLFfHbW6LjGpoOH0dwVe9y3wKSnooCCwz+ELnYfr5tfZPxN/kXvMpCM0j6Nfn2QfNw==" hashValue="NNPn7gPIpy14QF+/zAvF9XzfsWwGEs50/NxNc9RsvVavOo0fERFocx1KmxIX21zSwqYNcXRYTI7lzKEf+KeSfQ==" algorithmName="SHA-512" password="CC35"/>
  <autoFilter ref="C81:K17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1898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1800</v>
      </c>
      <c r="G12" s="39"/>
      <c r="H12" s="39"/>
      <c r="I12" s="133" t="s">
        <v>23</v>
      </c>
      <c r="J12" s="138" t="str">
        <f>'Rekapitulace stavby'!AN8</f>
        <v>1. 8. 2021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ROUND((SUM(BE79:BE231)),  2)</f>
        <v>0</v>
      </c>
      <c r="G33" s="39"/>
      <c r="H33" s="39"/>
      <c r="I33" s="149">
        <v>0.20999999999999999</v>
      </c>
      <c r="J33" s="148">
        <f>ROUND(((SUM(BE79:BE231))*I33),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ROUND((SUM(BF79:BF231)),  2)</f>
        <v>0</v>
      </c>
      <c r="G34" s="39"/>
      <c r="H34" s="39"/>
      <c r="I34" s="149">
        <v>0.14999999999999999</v>
      </c>
      <c r="J34" s="148">
        <f>ROUND(((SUM(BF79:BF231))*I34),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ROUND((SUM(BG79:BG231)),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ROUND((SUM(BH79:BH231)),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ROUND((SUM(BI79:BI231)),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Chlazení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133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SENB obj. 2983 U Synagogy Č. Lípa rev.2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04 - Chlazení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1. 8. 2021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>Město Č. Lípa</v>
      </c>
      <c r="G75" s="41"/>
      <c r="H75" s="41"/>
      <c r="I75" s="33" t="s">
        <v>31</v>
      </c>
      <c r="J75" s="37" t="str">
        <f>E21</f>
        <v>KIP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34</v>
      </c>
      <c r="J76" s="37" t="str">
        <f>E24</f>
        <v>J. Nešněra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134</v>
      </c>
      <c r="D78" s="181" t="s">
        <v>57</v>
      </c>
      <c r="E78" s="181" t="s">
        <v>53</v>
      </c>
      <c r="F78" s="181" t="s">
        <v>54</v>
      </c>
      <c r="G78" s="181" t="s">
        <v>135</v>
      </c>
      <c r="H78" s="181" t="s">
        <v>136</v>
      </c>
      <c r="I78" s="181" t="s">
        <v>137</v>
      </c>
      <c r="J78" s="181" t="s">
        <v>112</v>
      </c>
      <c r="K78" s="182" t="s">
        <v>138</v>
      </c>
      <c r="L78" s="183"/>
      <c r="M78" s="93" t="s">
        <v>19</v>
      </c>
      <c r="N78" s="94" t="s">
        <v>42</v>
      </c>
      <c r="O78" s="94" t="s">
        <v>139</v>
      </c>
      <c r="P78" s="94" t="s">
        <v>140</v>
      </c>
      <c r="Q78" s="94" t="s">
        <v>141</v>
      </c>
      <c r="R78" s="94" t="s">
        <v>142</v>
      </c>
      <c r="S78" s="94" t="s">
        <v>143</v>
      </c>
      <c r="T78" s="95" t="s">
        <v>144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145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SUM(P80:P231)</f>
        <v>0</v>
      </c>
      <c r="Q79" s="97"/>
      <c r="R79" s="186">
        <f>SUM(R80:R231)</f>
        <v>0</v>
      </c>
      <c r="S79" s="97"/>
      <c r="T79" s="187">
        <f>SUM(T80:T231)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71</v>
      </c>
      <c r="AU79" s="18" t="s">
        <v>113</v>
      </c>
      <c r="BK79" s="188">
        <f>SUM(BK80:BK231)</f>
        <v>0</v>
      </c>
    </row>
    <row r="80" s="2" customFormat="1" ht="21.75" customHeight="1">
      <c r="A80" s="39"/>
      <c r="B80" s="40"/>
      <c r="C80" s="205" t="s">
        <v>80</v>
      </c>
      <c r="D80" s="205" t="s">
        <v>150</v>
      </c>
      <c r="E80" s="206" t="s">
        <v>1899</v>
      </c>
      <c r="F80" s="207" t="s">
        <v>1900</v>
      </c>
      <c r="G80" s="208" t="s">
        <v>377</v>
      </c>
      <c r="H80" s="209">
        <v>8</v>
      </c>
      <c r="I80" s="210"/>
      <c r="J80" s="211">
        <f>ROUND(I80*H80,2)</f>
        <v>0</v>
      </c>
      <c r="K80" s="207" t="s">
        <v>19</v>
      </c>
      <c r="L80" s="45"/>
      <c r="M80" s="212" t="s">
        <v>19</v>
      </c>
      <c r="N80" s="213" t="s">
        <v>43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155</v>
      </c>
      <c r="AT80" s="216" t="s">
        <v>150</v>
      </c>
      <c r="AU80" s="216" t="s">
        <v>72</v>
      </c>
      <c r="AY80" s="18" t="s">
        <v>148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80</v>
      </c>
      <c r="BK80" s="217">
        <f>ROUND(I80*H80,2)</f>
        <v>0</v>
      </c>
      <c r="BL80" s="18" t="s">
        <v>155</v>
      </c>
      <c r="BM80" s="216" t="s">
        <v>82</v>
      </c>
    </row>
    <row r="81" s="2" customFormat="1">
      <c r="A81" s="39"/>
      <c r="B81" s="40"/>
      <c r="C81" s="41"/>
      <c r="D81" s="218" t="s">
        <v>157</v>
      </c>
      <c r="E81" s="41"/>
      <c r="F81" s="219" t="s">
        <v>1900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157</v>
      </c>
      <c r="AU81" s="18" t="s">
        <v>72</v>
      </c>
    </row>
    <row r="82" s="2" customFormat="1" ht="21.75" customHeight="1">
      <c r="A82" s="39"/>
      <c r="B82" s="40"/>
      <c r="C82" s="205" t="s">
        <v>82</v>
      </c>
      <c r="D82" s="205" t="s">
        <v>150</v>
      </c>
      <c r="E82" s="206" t="s">
        <v>1901</v>
      </c>
      <c r="F82" s="207" t="s">
        <v>1902</v>
      </c>
      <c r="G82" s="208" t="s">
        <v>377</v>
      </c>
      <c r="H82" s="209">
        <v>7</v>
      </c>
      <c r="I82" s="210"/>
      <c r="J82" s="211">
        <f>ROUND(I82*H82,2)</f>
        <v>0</v>
      </c>
      <c r="K82" s="207" t="s">
        <v>19</v>
      </c>
      <c r="L82" s="45"/>
      <c r="M82" s="212" t="s">
        <v>19</v>
      </c>
      <c r="N82" s="213" t="s">
        <v>43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155</v>
      </c>
      <c r="AT82" s="216" t="s">
        <v>150</v>
      </c>
      <c r="AU82" s="216" t="s">
        <v>72</v>
      </c>
      <c r="AY82" s="18" t="s">
        <v>148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80</v>
      </c>
      <c r="BK82" s="217">
        <f>ROUND(I82*H82,2)</f>
        <v>0</v>
      </c>
      <c r="BL82" s="18" t="s">
        <v>155</v>
      </c>
      <c r="BM82" s="216" t="s">
        <v>155</v>
      </c>
    </row>
    <row r="83" s="2" customFormat="1">
      <c r="A83" s="39"/>
      <c r="B83" s="40"/>
      <c r="C83" s="41"/>
      <c r="D83" s="218" t="s">
        <v>157</v>
      </c>
      <c r="E83" s="41"/>
      <c r="F83" s="219" t="s">
        <v>1902</v>
      </c>
      <c r="G83" s="41"/>
      <c r="H83" s="41"/>
      <c r="I83" s="220"/>
      <c r="J83" s="41"/>
      <c r="K83" s="41"/>
      <c r="L83" s="45"/>
      <c r="M83" s="221"/>
      <c r="N83" s="222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157</v>
      </c>
      <c r="AU83" s="18" t="s">
        <v>72</v>
      </c>
    </row>
    <row r="84" s="2" customFormat="1" ht="21.75" customHeight="1">
      <c r="A84" s="39"/>
      <c r="B84" s="40"/>
      <c r="C84" s="205" t="s">
        <v>163</v>
      </c>
      <c r="D84" s="205" t="s">
        <v>150</v>
      </c>
      <c r="E84" s="206" t="s">
        <v>1903</v>
      </c>
      <c r="F84" s="207" t="s">
        <v>1904</v>
      </c>
      <c r="G84" s="208" t="s">
        <v>377</v>
      </c>
      <c r="H84" s="209">
        <v>3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155</v>
      </c>
      <c r="AT84" s="216" t="s">
        <v>150</v>
      </c>
      <c r="AU84" s="216" t="s">
        <v>72</v>
      </c>
      <c r="AY84" s="18" t="s">
        <v>148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80</v>
      </c>
      <c r="BK84" s="217">
        <f>ROUND(I84*H84,2)</f>
        <v>0</v>
      </c>
      <c r="BL84" s="18" t="s">
        <v>155</v>
      </c>
      <c r="BM84" s="216" t="s">
        <v>193</v>
      </c>
    </row>
    <row r="85" s="2" customFormat="1">
      <c r="A85" s="39"/>
      <c r="B85" s="40"/>
      <c r="C85" s="41"/>
      <c r="D85" s="218" t="s">
        <v>157</v>
      </c>
      <c r="E85" s="41"/>
      <c r="F85" s="219" t="s">
        <v>1904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157</v>
      </c>
      <c r="AU85" s="18" t="s">
        <v>72</v>
      </c>
    </row>
    <row r="86" s="2" customFormat="1" ht="21.75" customHeight="1">
      <c r="A86" s="39"/>
      <c r="B86" s="40"/>
      <c r="C86" s="205" t="s">
        <v>155</v>
      </c>
      <c r="D86" s="205" t="s">
        <v>150</v>
      </c>
      <c r="E86" s="206" t="s">
        <v>1905</v>
      </c>
      <c r="F86" s="207" t="s">
        <v>1906</v>
      </c>
      <c r="G86" s="208" t="s">
        <v>167</v>
      </c>
      <c r="H86" s="209">
        <v>0.025999999999999999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155</v>
      </c>
      <c r="AT86" s="216" t="s">
        <v>150</v>
      </c>
      <c r="AU86" s="216" t="s">
        <v>72</v>
      </c>
      <c r="AY86" s="18" t="s">
        <v>148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155</v>
      </c>
      <c r="BM86" s="216" t="s">
        <v>205</v>
      </c>
    </row>
    <row r="87" s="2" customFormat="1">
      <c r="A87" s="39"/>
      <c r="B87" s="40"/>
      <c r="C87" s="41"/>
      <c r="D87" s="218" t="s">
        <v>157</v>
      </c>
      <c r="E87" s="41"/>
      <c r="F87" s="219" t="s">
        <v>1906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157</v>
      </c>
      <c r="AU87" s="18" t="s">
        <v>72</v>
      </c>
    </row>
    <row r="88" s="2" customFormat="1" ht="24.15" customHeight="1">
      <c r="A88" s="39"/>
      <c r="B88" s="40"/>
      <c r="C88" s="205" t="s">
        <v>186</v>
      </c>
      <c r="D88" s="205" t="s">
        <v>150</v>
      </c>
      <c r="E88" s="206" t="s">
        <v>1907</v>
      </c>
      <c r="F88" s="207" t="s">
        <v>1908</v>
      </c>
      <c r="G88" s="208" t="s">
        <v>377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155</v>
      </c>
      <c r="AT88" s="216" t="s">
        <v>150</v>
      </c>
      <c r="AU88" s="216" t="s">
        <v>72</v>
      </c>
      <c r="AY88" s="18" t="s">
        <v>148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155</v>
      </c>
      <c r="BM88" s="216" t="s">
        <v>217</v>
      </c>
    </row>
    <row r="89" s="2" customFormat="1">
      <c r="A89" s="39"/>
      <c r="B89" s="40"/>
      <c r="C89" s="41"/>
      <c r="D89" s="218" t="s">
        <v>157</v>
      </c>
      <c r="E89" s="41"/>
      <c r="F89" s="219" t="s">
        <v>1908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157</v>
      </c>
      <c r="AU89" s="18" t="s">
        <v>72</v>
      </c>
    </row>
    <row r="90" s="2" customFormat="1" ht="24.15" customHeight="1">
      <c r="A90" s="39"/>
      <c r="B90" s="40"/>
      <c r="C90" s="205" t="s">
        <v>193</v>
      </c>
      <c r="D90" s="205" t="s">
        <v>150</v>
      </c>
      <c r="E90" s="206" t="s">
        <v>1909</v>
      </c>
      <c r="F90" s="207" t="s">
        <v>1910</v>
      </c>
      <c r="G90" s="208" t="s">
        <v>377</v>
      </c>
      <c r="H90" s="209">
        <v>8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155</v>
      </c>
      <c r="AT90" s="216" t="s">
        <v>150</v>
      </c>
      <c r="AU90" s="216" t="s">
        <v>72</v>
      </c>
      <c r="AY90" s="18" t="s">
        <v>148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155</v>
      </c>
      <c r="BM90" s="216" t="s">
        <v>231</v>
      </c>
    </row>
    <row r="91" s="2" customFormat="1">
      <c r="A91" s="39"/>
      <c r="B91" s="40"/>
      <c r="C91" s="41"/>
      <c r="D91" s="218" t="s">
        <v>157</v>
      </c>
      <c r="E91" s="41"/>
      <c r="F91" s="219" t="s">
        <v>1910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157</v>
      </c>
      <c r="AU91" s="18" t="s">
        <v>72</v>
      </c>
    </row>
    <row r="92" s="2" customFormat="1" ht="24.15" customHeight="1">
      <c r="A92" s="39"/>
      <c r="B92" s="40"/>
      <c r="C92" s="205" t="s">
        <v>199</v>
      </c>
      <c r="D92" s="205" t="s">
        <v>150</v>
      </c>
      <c r="E92" s="206" t="s">
        <v>1911</v>
      </c>
      <c r="F92" s="207" t="s">
        <v>1912</v>
      </c>
      <c r="G92" s="208" t="s">
        <v>377</v>
      </c>
      <c r="H92" s="209">
        <v>4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155</v>
      </c>
      <c r="AT92" s="216" t="s">
        <v>150</v>
      </c>
      <c r="AU92" s="216" t="s">
        <v>72</v>
      </c>
      <c r="AY92" s="18" t="s">
        <v>148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155</v>
      </c>
      <c r="BM92" s="216" t="s">
        <v>243</v>
      </c>
    </row>
    <row r="93" s="2" customFormat="1">
      <c r="A93" s="39"/>
      <c r="B93" s="40"/>
      <c r="C93" s="41"/>
      <c r="D93" s="218" t="s">
        <v>157</v>
      </c>
      <c r="E93" s="41"/>
      <c r="F93" s="219" t="s">
        <v>1912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157</v>
      </c>
      <c r="AU93" s="18" t="s">
        <v>72</v>
      </c>
    </row>
    <row r="94" s="2" customFormat="1" ht="24.15" customHeight="1">
      <c r="A94" s="39"/>
      <c r="B94" s="40"/>
      <c r="C94" s="205" t="s">
        <v>205</v>
      </c>
      <c r="D94" s="205" t="s">
        <v>150</v>
      </c>
      <c r="E94" s="206" t="s">
        <v>1913</v>
      </c>
      <c r="F94" s="207" t="s">
        <v>1914</v>
      </c>
      <c r="G94" s="208" t="s">
        <v>377</v>
      </c>
      <c r="H94" s="209">
        <v>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155</v>
      </c>
      <c r="AT94" s="216" t="s">
        <v>150</v>
      </c>
      <c r="AU94" s="216" t="s">
        <v>72</v>
      </c>
      <c r="AY94" s="18" t="s">
        <v>148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155</v>
      </c>
      <c r="BM94" s="216" t="s">
        <v>261</v>
      </c>
    </row>
    <row r="95" s="2" customFormat="1">
      <c r="A95" s="39"/>
      <c r="B95" s="40"/>
      <c r="C95" s="41"/>
      <c r="D95" s="218" t="s">
        <v>157</v>
      </c>
      <c r="E95" s="41"/>
      <c r="F95" s="219" t="s">
        <v>1914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157</v>
      </c>
      <c r="AU95" s="18" t="s">
        <v>72</v>
      </c>
    </row>
    <row r="96" s="2" customFormat="1" ht="16.5" customHeight="1">
      <c r="A96" s="39"/>
      <c r="B96" s="40"/>
      <c r="C96" s="205" t="s">
        <v>179</v>
      </c>
      <c r="D96" s="205" t="s">
        <v>150</v>
      </c>
      <c r="E96" s="206" t="s">
        <v>1915</v>
      </c>
      <c r="F96" s="207" t="s">
        <v>1916</v>
      </c>
      <c r="G96" s="208" t="s">
        <v>377</v>
      </c>
      <c r="H96" s="209">
        <v>10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155</v>
      </c>
      <c r="AT96" s="216" t="s">
        <v>150</v>
      </c>
      <c r="AU96" s="216" t="s">
        <v>72</v>
      </c>
      <c r="AY96" s="18" t="s">
        <v>148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155</v>
      </c>
      <c r="BM96" s="216" t="s">
        <v>277</v>
      </c>
    </row>
    <row r="97" s="2" customFormat="1">
      <c r="A97" s="39"/>
      <c r="B97" s="40"/>
      <c r="C97" s="41"/>
      <c r="D97" s="218" t="s">
        <v>157</v>
      </c>
      <c r="E97" s="41"/>
      <c r="F97" s="219" t="s">
        <v>1916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157</v>
      </c>
      <c r="AU97" s="18" t="s">
        <v>72</v>
      </c>
    </row>
    <row r="98" s="2" customFormat="1" ht="16.5" customHeight="1">
      <c r="A98" s="39"/>
      <c r="B98" s="40"/>
      <c r="C98" s="205" t="s">
        <v>217</v>
      </c>
      <c r="D98" s="205" t="s">
        <v>150</v>
      </c>
      <c r="E98" s="206" t="s">
        <v>1917</v>
      </c>
      <c r="F98" s="207" t="s">
        <v>1918</v>
      </c>
      <c r="G98" s="208" t="s">
        <v>377</v>
      </c>
      <c r="H98" s="209">
        <v>13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155</v>
      </c>
      <c r="AT98" s="216" t="s">
        <v>150</v>
      </c>
      <c r="AU98" s="216" t="s">
        <v>72</v>
      </c>
      <c r="AY98" s="18" t="s">
        <v>148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155</v>
      </c>
      <c r="BM98" s="216" t="s">
        <v>289</v>
      </c>
    </row>
    <row r="99" s="2" customFormat="1">
      <c r="A99" s="39"/>
      <c r="B99" s="40"/>
      <c r="C99" s="41"/>
      <c r="D99" s="218" t="s">
        <v>157</v>
      </c>
      <c r="E99" s="41"/>
      <c r="F99" s="219" t="s">
        <v>1918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157</v>
      </c>
      <c r="AU99" s="18" t="s">
        <v>72</v>
      </c>
    </row>
    <row r="100" s="2" customFormat="1" ht="16.5" customHeight="1">
      <c r="A100" s="39"/>
      <c r="B100" s="40"/>
      <c r="C100" s="205" t="s">
        <v>224</v>
      </c>
      <c r="D100" s="205" t="s">
        <v>150</v>
      </c>
      <c r="E100" s="206" t="s">
        <v>1919</v>
      </c>
      <c r="F100" s="207" t="s">
        <v>1920</v>
      </c>
      <c r="G100" s="208" t="s">
        <v>377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155</v>
      </c>
      <c r="AT100" s="216" t="s">
        <v>150</v>
      </c>
      <c r="AU100" s="216" t="s">
        <v>72</v>
      </c>
      <c r="AY100" s="18" t="s">
        <v>148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155</v>
      </c>
      <c r="BM100" s="216" t="s">
        <v>303</v>
      </c>
    </row>
    <row r="101" s="2" customFormat="1">
      <c r="A101" s="39"/>
      <c r="B101" s="40"/>
      <c r="C101" s="41"/>
      <c r="D101" s="218" t="s">
        <v>157</v>
      </c>
      <c r="E101" s="41"/>
      <c r="F101" s="219" t="s">
        <v>1920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157</v>
      </c>
      <c r="AU101" s="18" t="s">
        <v>72</v>
      </c>
    </row>
    <row r="102" s="2" customFormat="1" ht="16.5" customHeight="1">
      <c r="A102" s="39"/>
      <c r="B102" s="40"/>
      <c r="C102" s="205" t="s">
        <v>231</v>
      </c>
      <c r="D102" s="205" t="s">
        <v>150</v>
      </c>
      <c r="E102" s="206" t="s">
        <v>1921</v>
      </c>
      <c r="F102" s="207" t="s">
        <v>1920</v>
      </c>
      <c r="G102" s="208" t="s">
        <v>377</v>
      </c>
      <c r="H102" s="209">
        <v>11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155</v>
      </c>
      <c r="AT102" s="216" t="s">
        <v>150</v>
      </c>
      <c r="AU102" s="216" t="s">
        <v>72</v>
      </c>
      <c r="AY102" s="18" t="s">
        <v>148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155</v>
      </c>
      <c r="BM102" s="216" t="s">
        <v>315</v>
      </c>
    </row>
    <row r="103" s="2" customFormat="1">
      <c r="A103" s="39"/>
      <c r="B103" s="40"/>
      <c r="C103" s="41"/>
      <c r="D103" s="218" t="s">
        <v>157</v>
      </c>
      <c r="E103" s="41"/>
      <c r="F103" s="219" t="s">
        <v>1920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157</v>
      </c>
      <c r="AU103" s="18" t="s">
        <v>72</v>
      </c>
    </row>
    <row r="104" s="2" customFormat="1" ht="16.5" customHeight="1">
      <c r="A104" s="39"/>
      <c r="B104" s="40"/>
      <c r="C104" s="205" t="s">
        <v>237</v>
      </c>
      <c r="D104" s="205" t="s">
        <v>150</v>
      </c>
      <c r="E104" s="206" t="s">
        <v>1922</v>
      </c>
      <c r="F104" s="207" t="s">
        <v>1923</v>
      </c>
      <c r="G104" s="208" t="s">
        <v>1924</v>
      </c>
      <c r="H104" s="209">
        <v>14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155</v>
      </c>
      <c r="AT104" s="216" t="s">
        <v>150</v>
      </c>
      <c r="AU104" s="216" t="s">
        <v>72</v>
      </c>
      <c r="AY104" s="18" t="s">
        <v>148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155</v>
      </c>
      <c r="BM104" s="216" t="s">
        <v>331</v>
      </c>
    </row>
    <row r="105" s="2" customFormat="1">
      <c r="A105" s="39"/>
      <c r="B105" s="40"/>
      <c r="C105" s="41"/>
      <c r="D105" s="218" t="s">
        <v>157</v>
      </c>
      <c r="E105" s="41"/>
      <c r="F105" s="219" t="s">
        <v>1923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157</v>
      </c>
      <c r="AU105" s="18" t="s">
        <v>72</v>
      </c>
    </row>
    <row r="106" s="2" customFormat="1" ht="16.5" customHeight="1">
      <c r="A106" s="39"/>
      <c r="B106" s="40"/>
      <c r="C106" s="205" t="s">
        <v>243</v>
      </c>
      <c r="D106" s="205" t="s">
        <v>150</v>
      </c>
      <c r="E106" s="206" t="s">
        <v>1925</v>
      </c>
      <c r="F106" s="207" t="s">
        <v>1923</v>
      </c>
      <c r="G106" s="208" t="s">
        <v>377</v>
      </c>
      <c r="H106" s="209">
        <v>48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155</v>
      </c>
      <c r="AT106" s="216" t="s">
        <v>150</v>
      </c>
      <c r="AU106" s="216" t="s">
        <v>72</v>
      </c>
      <c r="AY106" s="18" t="s">
        <v>148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155</v>
      </c>
      <c r="BM106" s="216" t="s">
        <v>350</v>
      </c>
    </row>
    <row r="107" s="2" customFormat="1">
      <c r="A107" s="39"/>
      <c r="B107" s="40"/>
      <c r="C107" s="41"/>
      <c r="D107" s="218" t="s">
        <v>157</v>
      </c>
      <c r="E107" s="41"/>
      <c r="F107" s="219" t="s">
        <v>1923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157</v>
      </c>
      <c r="AU107" s="18" t="s">
        <v>72</v>
      </c>
    </row>
    <row r="108" s="2" customFormat="1" ht="16.5" customHeight="1">
      <c r="A108" s="39"/>
      <c r="B108" s="40"/>
      <c r="C108" s="205" t="s">
        <v>8</v>
      </c>
      <c r="D108" s="205" t="s">
        <v>150</v>
      </c>
      <c r="E108" s="206" t="s">
        <v>1926</v>
      </c>
      <c r="F108" s="207" t="s">
        <v>1923</v>
      </c>
      <c r="G108" s="208" t="s">
        <v>1924</v>
      </c>
      <c r="H108" s="209">
        <v>14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155</v>
      </c>
      <c r="AT108" s="216" t="s">
        <v>150</v>
      </c>
      <c r="AU108" s="216" t="s">
        <v>72</v>
      </c>
      <c r="AY108" s="18" t="s">
        <v>148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155</v>
      </c>
      <c r="BM108" s="216" t="s">
        <v>365</v>
      </c>
    </row>
    <row r="109" s="2" customFormat="1">
      <c r="A109" s="39"/>
      <c r="B109" s="40"/>
      <c r="C109" s="41"/>
      <c r="D109" s="218" t="s">
        <v>157</v>
      </c>
      <c r="E109" s="41"/>
      <c r="F109" s="219" t="s">
        <v>1923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157</v>
      </c>
      <c r="AU109" s="18" t="s">
        <v>72</v>
      </c>
    </row>
    <row r="110" s="2" customFormat="1" ht="16.5" customHeight="1">
      <c r="A110" s="39"/>
      <c r="B110" s="40"/>
      <c r="C110" s="205" t="s">
        <v>261</v>
      </c>
      <c r="D110" s="205" t="s">
        <v>150</v>
      </c>
      <c r="E110" s="206" t="s">
        <v>1927</v>
      </c>
      <c r="F110" s="207" t="s">
        <v>1923</v>
      </c>
      <c r="G110" s="208" t="s">
        <v>1924</v>
      </c>
      <c r="H110" s="209">
        <v>47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155</v>
      </c>
      <c r="AT110" s="216" t="s">
        <v>150</v>
      </c>
      <c r="AU110" s="216" t="s">
        <v>72</v>
      </c>
      <c r="AY110" s="18" t="s">
        <v>148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155</v>
      </c>
      <c r="BM110" s="216" t="s">
        <v>383</v>
      </c>
    </row>
    <row r="111" s="2" customFormat="1">
      <c r="A111" s="39"/>
      <c r="B111" s="40"/>
      <c r="C111" s="41"/>
      <c r="D111" s="218" t="s">
        <v>157</v>
      </c>
      <c r="E111" s="41"/>
      <c r="F111" s="219" t="s">
        <v>1923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157</v>
      </c>
      <c r="AU111" s="18" t="s">
        <v>72</v>
      </c>
    </row>
    <row r="112" s="2" customFormat="1" ht="16.5" customHeight="1">
      <c r="A112" s="39"/>
      <c r="B112" s="40"/>
      <c r="C112" s="205" t="s">
        <v>268</v>
      </c>
      <c r="D112" s="205" t="s">
        <v>150</v>
      </c>
      <c r="E112" s="206" t="s">
        <v>80</v>
      </c>
      <c r="F112" s="207" t="s">
        <v>1928</v>
      </c>
      <c r="G112" s="208" t="s">
        <v>625</v>
      </c>
      <c r="H112" s="209">
        <v>10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155</v>
      </c>
      <c r="AT112" s="216" t="s">
        <v>150</v>
      </c>
      <c r="AU112" s="216" t="s">
        <v>72</v>
      </c>
      <c r="AY112" s="18" t="s">
        <v>148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155</v>
      </c>
      <c r="BM112" s="216" t="s">
        <v>395</v>
      </c>
    </row>
    <row r="113" s="2" customFormat="1">
      <c r="A113" s="39"/>
      <c r="B113" s="40"/>
      <c r="C113" s="41"/>
      <c r="D113" s="218" t="s">
        <v>157</v>
      </c>
      <c r="E113" s="41"/>
      <c r="F113" s="219" t="s">
        <v>1928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157</v>
      </c>
      <c r="AU113" s="18" t="s">
        <v>72</v>
      </c>
    </row>
    <row r="114" s="2" customFormat="1" ht="16.5" customHeight="1">
      <c r="A114" s="39"/>
      <c r="B114" s="40"/>
      <c r="C114" s="205" t="s">
        <v>277</v>
      </c>
      <c r="D114" s="205" t="s">
        <v>150</v>
      </c>
      <c r="E114" s="206" t="s">
        <v>82</v>
      </c>
      <c r="F114" s="207" t="s">
        <v>1929</v>
      </c>
      <c r="G114" s="208" t="s">
        <v>1930</v>
      </c>
      <c r="H114" s="209">
        <v>0.25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155</v>
      </c>
      <c r="AT114" s="216" t="s">
        <v>150</v>
      </c>
      <c r="AU114" s="216" t="s">
        <v>72</v>
      </c>
      <c r="AY114" s="18" t="s">
        <v>148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155</v>
      </c>
      <c r="BM114" s="216" t="s">
        <v>406</v>
      </c>
    </row>
    <row r="115" s="2" customFormat="1">
      <c r="A115" s="39"/>
      <c r="B115" s="40"/>
      <c r="C115" s="41"/>
      <c r="D115" s="218" t="s">
        <v>157</v>
      </c>
      <c r="E115" s="41"/>
      <c r="F115" s="219" t="s">
        <v>1929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157</v>
      </c>
      <c r="AU115" s="18" t="s">
        <v>72</v>
      </c>
    </row>
    <row r="116" s="2" customFormat="1" ht="24.15" customHeight="1">
      <c r="A116" s="39"/>
      <c r="B116" s="40"/>
      <c r="C116" s="205" t="s">
        <v>283</v>
      </c>
      <c r="D116" s="205" t="s">
        <v>150</v>
      </c>
      <c r="E116" s="206" t="s">
        <v>1931</v>
      </c>
      <c r="F116" s="207" t="s">
        <v>1932</v>
      </c>
      <c r="G116" s="208" t="s">
        <v>377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155</v>
      </c>
      <c r="AT116" s="216" t="s">
        <v>150</v>
      </c>
      <c r="AU116" s="216" t="s">
        <v>72</v>
      </c>
      <c r="AY116" s="18" t="s">
        <v>148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155</v>
      </c>
      <c r="BM116" s="216" t="s">
        <v>424</v>
      </c>
    </row>
    <row r="117" s="2" customFormat="1">
      <c r="A117" s="39"/>
      <c r="B117" s="40"/>
      <c r="C117" s="41"/>
      <c r="D117" s="218" t="s">
        <v>157</v>
      </c>
      <c r="E117" s="41"/>
      <c r="F117" s="219" t="s">
        <v>1932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157</v>
      </c>
      <c r="AU117" s="18" t="s">
        <v>72</v>
      </c>
    </row>
    <row r="118" s="2" customFormat="1" ht="24.15" customHeight="1">
      <c r="A118" s="39"/>
      <c r="B118" s="40"/>
      <c r="C118" s="205" t="s">
        <v>289</v>
      </c>
      <c r="D118" s="205" t="s">
        <v>150</v>
      </c>
      <c r="E118" s="206" t="s">
        <v>1909</v>
      </c>
      <c r="F118" s="207" t="s">
        <v>1910</v>
      </c>
      <c r="G118" s="208" t="s">
        <v>377</v>
      </c>
      <c r="H118" s="209">
        <v>8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155</v>
      </c>
      <c r="AT118" s="216" t="s">
        <v>150</v>
      </c>
      <c r="AU118" s="216" t="s">
        <v>72</v>
      </c>
      <c r="AY118" s="18" t="s">
        <v>148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155</v>
      </c>
      <c r="BM118" s="216" t="s">
        <v>436</v>
      </c>
    </row>
    <row r="119" s="2" customFormat="1">
      <c r="A119" s="39"/>
      <c r="B119" s="40"/>
      <c r="C119" s="41"/>
      <c r="D119" s="218" t="s">
        <v>157</v>
      </c>
      <c r="E119" s="41"/>
      <c r="F119" s="219" t="s">
        <v>1910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157</v>
      </c>
      <c r="AU119" s="18" t="s">
        <v>72</v>
      </c>
    </row>
    <row r="120" s="2" customFormat="1" ht="24.15" customHeight="1">
      <c r="A120" s="39"/>
      <c r="B120" s="40"/>
      <c r="C120" s="205" t="s">
        <v>7</v>
      </c>
      <c r="D120" s="205" t="s">
        <v>150</v>
      </c>
      <c r="E120" s="206" t="s">
        <v>1933</v>
      </c>
      <c r="F120" s="207" t="s">
        <v>1934</v>
      </c>
      <c r="G120" s="208" t="s">
        <v>377</v>
      </c>
      <c r="H120" s="209">
        <v>5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155</v>
      </c>
      <c r="AT120" s="216" t="s">
        <v>150</v>
      </c>
      <c r="AU120" s="216" t="s">
        <v>72</v>
      </c>
      <c r="AY120" s="18" t="s">
        <v>148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155</v>
      </c>
      <c r="BM120" s="216" t="s">
        <v>453</v>
      </c>
    </row>
    <row r="121" s="2" customFormat="1">
      <c r="A121" s="39"/>
      <c r="B121" s="40"/>
      <c r="C121" s="41"/>
      <c r="D121" s="218" t="s">
        <v>157</v>
      </c>
      <c r="E121" s="41"/>
      <c r="F121" s="219" t="s">
        <v>1934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157</v>
      </c>
      <c r="AU121" s="18" t="s">
        <v>72</v>
      </c>
    </row>
    <row r="122" s="2" customFormat="1" ht="24.15" customHeight="1">
      <c r="A122" s="39"/>
      <c r="B122" s="40"/>
      <c r="C122" s="205" t="s">
        <v>303</v>
      </c>
      <c r="D122" s="205" t="s">
        <v>150</v>
      </c>
      <c r="E122" s="206" t="s">
        <v>1911</v>
      </c>
      <c r="F122" s="207" t="s">
        <v>1912</v>
      </c>
      <c r="G122" s="208" t="s">
        <v>377</v>
      </c>
      <c r="H122" s="209">
        <v>6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155</v>
      </c>
      <c r="AT122" s="216" t="s">
        <v>150</v>
      </c>
      <c r="AU122" s="216" t="s">
        <v>72</v>
      </c>
      <c r="AY122" s="18" t="s">
        <v>148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155</v>
      </c>
      <c r="BM122" s="216" t="s">
        <v>475</v>
      </c>
    </row>
    <row r="123" s="2" customFormat="1">
      <c r="A123" s="39"/>
      <c r="B123" s="40"/>
      <c r="C123" s="41"/>
      <c r="D123" s="218" t="s">
        <v>157</v>
      </c>
      <c r="E123" s="41"/>
      <c r="F123" s="219" t="s">
        <v>1912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157</v>
      </c>
      <c r="AU123" s="18" t="s">
        <v>72</v>
      </c>
    </row>
    <row r="124" s="2" customFormat="1" ht="24.15" customHeight="1">
      <c r="A124" s="39"/>
      <c r="B124" s="40"/>
      <c r="C124" s="205" t="s">
        <v>309</v>
      </c>
      <c r="D124" s="205" t="s">
        <v>150</v>
      </c>
      <c r="E124" s="206" t="s">
        <v>1913</v>
      </c>
      <c r="F124" s="207" t="s">
        <v>1914</v>
      </c>
      <c r="G124" s="208" t="s">
        <v>377</v>
      </c>
      <c r="H124" s="209">
        <v>1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155</v>
      </c>
      <c r="AT124" s="216" t="s">
        <v>150</v>
      </c>
      <c r="AU124" s="216" t="s">
        <v>72</v>
      </c>
      <c r="AY124" s="18" t="s">
        <v>148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155</v>
      </c>
      <c r="BM124" s="216" t="s">
        <v>492</v>
      </c>
    </row>
    <row r="125" s="2" customFormat="1">
      <c r="A125" s="39"/>
      <c r="B125" s="40"/>
      <c r="C125" s="41"/>
      <c r="D125" s="218" t="s">
        <v>157</v>
      </c>
      <c r="E125" s="41"/>
      <c r="F125" s="219" t="s">
        <v>1914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157</v>
      </c>
      <c r="AU125" s="18" t="s">
        <v>72</v>
      </c>
    </row>
    <row r="126" s="2" customFormat="1" ht="24.15" customHeight="1">
      <c r="A126" s="39"/>
      <c r="B126" s="40"/>
      <c r="C126" s="205" t="s">
        <v>315</v>
      </c>
      <c r="D126" s="205" t="s">
        <v>150</v>
      </c>
      <c r="E126" s="206" t="s">
        <v>1935</v>
      </c>
      <c r="F126" s="207" t="s">
        <v>1936</v>
      </c>
      <c r="G126" s="208" t="s">
        <v>377</v>
      </c>
      <c r="H126" s="209">
        <v>1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155</v>
      </c>
      <c r="AT126" s="216" t="s">
        <v>150</v>
      </c>
      <c r="AU126" s="216" t="s">
        <v>72</v>
      </c>
      <c r="AY126" s="18" t="s">
        <v>148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155</v>
      </c>
      <c r="BM126" s="216" t="s">
        <v>506</v>
      </c>
    </row>
    <row r="127" s="2" customFormat="1">
      <c r="A127" s="39"/>
      <c r="B127" s="40"/>
      <c r="C127" s="41"/>
      <c r="D127" s="218" t="s">
        <v>157</v>
      </c>
      <c r="E127" s="41"/>
      <c r="F127" s="219" t="s">
        <v>1936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157</v>
      </c>
      <c r="AU127" s="18" t="s">
        <v>72</v>
      </c>
    </row>
    <row r="128" s="2" customFormat="1" ht="16.5" customHeight="1">
      <c r="A128" s="39"/>
      <c r="B128" s="40"/>
      <c r="C128" s="205" t="s">
        <v>322</v>
      </c>
      <c r="D128" s="205" t="s">
        <v>150</v>
      </c>
      <c r="E128" s="206" t="s">
        <v>1915</v>
      </c>
      <c r="F128" s="207" t="s">
        <v>1916</v>
      </c>
      <c r="G128" s="208" t="s">
        <v>377</v>
      </c>
      <c r="H128" s="209">
        <v>19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155</v>
      </c>
      <c r="AT128" s="216" t="s">
        <v>150</v>
      </c>
      <c r="AU128" s="216" t="s">
        <v>72</v>
      </c>
      <c r="AY128" s="18" t="s">
        <v>148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155</v>
      </c>
      <c r="BM128" s="216" t="s">
        <v>522</v>
      </c>
    </row>
    <row r="129" s="2" customFormat="1">
      <c r="A129" s="39"/>
      <c r="B129" s="40"/>
      <c r="C129" s="41"/>
      <c r="D129" s="218" t="s">
        <v>157</v>
      </c>
      <c r="E129" s="41"/>
      <c r="F129" s="219" t="s">
        <v>1916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157</v>
      </c>
      <c r="AU129" s="18" t="s">
        <v>72</v>
      </c>
    </row>
    <row r="130" s="2" customFormat="1" ht="16.5" customHeight="1">
      <c r="A130" s="39"/>
      <c r="B130" s="40"/>
      <c r="C130" s="205" t="s">
        <v>331</v>
      </c>
      <c r="D130" s="205" t="s">
        <v>150</v>
      </c>
      <c r="E130" s="206" t="s">
        <v>1917</v>
      </c>
      <c r="F130" s="207" t="s">
        <v>1918</v>
      </c>
      <c r="G130" s="208" t="s">
        <v>377</v>
      </c>
      <c r="H130" s="209">
        <v>21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155</v>
      </c>
      <c r="AT130" s="216" t="s">
        <v>150</v>
      </c>
      <c r="AU130" s="216" t="s">
        <v>72</v>
      </c>
      <c r="AY130" s="18" t="s">
        <v>148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155</v>
      </c>
      <c r="BM130" s="216" t="s">
        <v>536</v>
      </c>
    </row>
    <row r="131" s="2" customFormat="1">
      <c r="A131" s="39"/>
      <c r="B131" s="40"/>
      <c r="C131" s="41"/>
      <c r="D131" s="218" t="s">
        <v>157</v>
      </c>
      <c r="E131" s="41"/>
      <c r="F131" s="219" t="s">
        <v>1918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157</v>
      </c>
      <c r="AU131" s="18" t="s">
        <v>72</v>
      </c>
    </row>
    <row r="132" s="2" customFormat="1" ht="16.5" customHeight="1">
      <c r="A132" s="39"/>
      <c r="B132" s="40"/>
      <c r="C132" s="205" t="s">
        <v>340</v>
      </c>
      <c r="D132" s="205" t="s">
        <v>150</v>
      </c>
      <c r="E132" s="206" t="s">
        <v>1919</v>
      </c>
      <c r="F132" s="207" t="s">
        <v>1920</v>
      </c>
      <c r="G132" s="208" t="s">
        <v>377</v>
      </c>
      <c r="H132" s="209">
        <v>2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155</v>
      </c>
      <c r="AT132" s="216" t="s">
        <v>150</v>
      </c>
      <c r="AU132" s="216" t="s">
        <v>72</v>
      </c>
      <c r="AY132" s="18" t="s">
        <v>148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155</v>
      </c>
      <c r="BM132" s="216" t="s">
        <v>554</v>
      </c>
    </row>
    <row r="133" s="2" customFormat="1">
      <c r="A133" s="39"/>
      <c r="B133" s="40"/>
      <c r="C133" s="41"/>
      <c r="D133" s="218" t="s">
        <v>157</v>
      </c>
      <c r="E133" s="41"/>
      <c r="F133" s="219" t="s">
        <v>1920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157</v>
      </c>
      <c r="AU133" s="18" t="s">
        <v>72</v>
      </c>
    </row>
    <row r="134" s="2" customFormat="1" ht="16.5" customHeight="1">
      <c r="A134" s="39"/>
      <c r="B134" s="40"/>
      <c r="C134" s="205" t="s">
        <v>350</v>
      </c>
      <c r="D134" s="205" t="s">
        <v>150</v>
      </c>
      <c r="E134" s="206" t="s">
        <v>1921</v>
      </c>
      <c r="F134" s="207" t="s">
        <v>1920</v>
      </c>
      <c r="G134" s="208" t="s">
        <v>377</v>
      </c>
      <c r="H134" s="209">
        <v>18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155</v>
      </c>
      <c r="AT134" s="216" t="s">
        <v>150</v>
      </c>
      <c r="AU134" s="216" t="s">
        <v>72</v>
      </c>
      <c r="AY134" s="18" t="s">
        <v>148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155</v>
      </c>
      <c r="BM134" s="216" t="s">
        <v>570</v>
      </c>
    </row>
    <row r="135" s="2" customFormat="1">
      <c r="A135" s="39"/>
      <c r="B135" s="40"/>
      <c r="C135" s="41"/>
      <c r="D135" s="218" t="s">
        <v>157</v>
      </c>
      <c r="E135" s="41"/>
      <c r="F135" s="219" t="s">
        <v>1920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157</v>
      </c>
      <c r="AU135" s="18" t="s">
        <v>72</v>
      </c>
    </row>
    <row r="136" s="2" customFormat="1" ht="16.5" customHeight="1">
      <c r="A136" s="39"/>
      <c r="B136" s="40"/>
      <c r="C136" s="205" t="s">
        <v>357</v>
      </c>
      <c r="D136" s="205" t="s">
        <v>150</v>
      </c>
      <c r="E136" s="206" t="s">
        <v>1937</v>
      </c>
      <c r="F136" s="207" t="s">
        <v>1923</v>
      </c>
      <c r="G136" s="208" t="s">
        <v>1924</v>
      </c>
      <c r="H136" s="209">
        <v>24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155</v>
      </c>
      <c r="AT136" s="216" t="s">
        <v>150</v>
      </c>
      <c r="AU136" s="216" t="s">
        <v>72</v>
      </c>
      <c r="AY136" s="18" t="s">
        <v>148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155</v>
      </c>
      <c r="BM136" s="216" t="s">
        <v>598</v>
      </c>
    </row>
    <row r="137" s="2" customFormat="1">
      <c r="A137" s="39"/>
      <c r="B137" s="40"/>
      <c r="C137" s="41"/>
      <c r="D137" s="218" t="s">
        <v>157</v>
      </c>
      <c r="E137" s="41"/>
      <c r="F137" s="219" t="s">
        <v>1923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157</v>
      </c>
      <c r="AU137" s="18" t="s">
        <v>72</v>
      </c>
    </row>
    <row r="138" s="2" customFormat="1" ht="16.5" customHeight="1">
      <c r="A138" s="39"/>
      <c r="B138" s="40"/>
      <c r="C138" s="205" t="s">
        <v>365</v>
      </c>
      <c r="D138" s="205" t="s">
        <v>150</v>
      </c>
      <c r="E138" s="206" t="s">
        <v>1938</v>
      </c>
      <c r="F138" s="207" t="s">
        <v>1923</v>
      </c>
      <c r="G138" s="208" t="s">
        <v>1924</v>
      </c>
      <c r="H138" s="209">
        <v>1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155</v>
      </c>
      <c r="AT138" s="216" t="s">
        <v>150</v>
      </c>
      <c r="AU138" s="216" t="s">
        <v>72</v>
      </c>
      <c r="AY138" s="18" t="s">
        <v>148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155</v>
      </c>
      <c r="BM138" s="216" t="s">
        <v>610</v>
      </c>
    </row>
    <row r="139" s="2" customFormat="1">
      <c r="A139" s="39"/>
      <c r="B139" s="40"/>
      <c r="C139" s="41"/>
      <c r="D139" s="218" t="s">
        <v>157</v>
      </c>
      <c r="E139" s="41"/>
      <c r="F139" s="219" t="s">
        <v>1923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157</v>
      </c>
      <c r="AU139" s="18" t="s">
        <v>72</v>
      </c>
    </row>
    <row r="140" s="2" customFormat="1" ht="16.5" customHeight="1">
      <c r="A140" s="39"/>
      <c r="B140" s="40"/>
      <c r="C140" s="205" t="s">
        <v>374</v>
      </c>
      <c r="D140" s="205" t="s">
        <v>150</v>
      </c>
      <c r="E140" s="206" t="s">
        <v>1939</v>
      </c>
      <c r="F140" s="207" t="s">
        <v>1923</v>
      </c>
      <c r="G140" s="208" t="s">
        <v>1924</v>
      </c>
      <c r="H140" s="209">
        <v>10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155</v>
      </c>
      <c r="AT140" s="216" t="s">
        <v>150</v>
      </c>
      <c r="AU140" s="216" t="s">
        <v>72</v>
      </c>
      <c r="AY140" s="18" t="s">
        <v>148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155</v>
      </c>
      <c r="BM140" s="216" t="s">
        <v>622</v>
      </c>
    </row>
    <row r="141" s="2" customFormat="1">
      <c r="A141" s="39"/>
      <c r="B141" s="40"/>
      <c r="C141" s="41"/>
      <c r="D141" s="218" t="s">
        <v>157</v>
      </c>
      <c r="E141" s="41"/>
      <c r="F141" s="219" t="s">
        <v>1923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157</v>
      </c>
      <c r="AU141" s="18" t="s">
        <v>72</v>
      </c>
    </row>
    <row r="142" s="2" customFormat="1" ht="16.5" customHeight="1">
      <c r="A142" s="39"/>
      <c r="B142" s="40"/>
      <c r="C142" s="205" t="s">
        <v>383</v>
      </c>
      <c r="D142" s="205" t="s">
        <v>150</v>
      </c>
      <c r="E142" s="206" t="s">
        <v>1940</v>
      </c>
      <c r="F142" s="207" t="s">
        <v>1923</v>
      </c>
      <c r="G142" s="208" t="s">
        <v>1924</v>
      </c>
      <c r="H142" s="209">
        <v>46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155</v>
      </c>
      <c r="AT142" s="216" t="s">
        <v>150</v>
      </c>
      <c r="AU142" s="216" t="s">
        <v>72</v>
      </c>
      <c r="AY142" s="18" t="s">
        <v>148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155</v>
      </c>
      <c r="BM142" s="216" t="s">
        <v>643</v>
      </c>
    </row>
    <row r="143" s="2" customFormat="1">
      <c r="A143" s="39"/>
      <c r="B143" s="40"/>
      <c r="C143" s="41"/>
      <c r="D143" s="218" t="s">
        <v>157</v>
      </c>
      <c r="E143" s="41"/>
      <c r="F143" s="219" t="s">
        <v>1923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157</v>
      </c>
      <c r="AU143" s="18" t="s">
        <v>72</v>
      </c>
    </row>
    <row r="144" s="2" customFormat="1" ht="16.5" customHeight="1">
      <c r="A144" s="39"/>
      <c r="B144" s="40"/>
      <c r="C144" s="205" t="s">
        <v>389</v>
      </c>
      <c r="D144" s="205" t="s">
        <v>150</v>
      </c>
      <c r="E144" s="206" t="s">
        <v>1926</v>
      </c>
      <c r="F144" s="207" t="s">
        <v>1923</v>
      </c>
      <c r="G144" s="208" t="s">
        <v>1924</v>
      </c>
      <c r="H144" s="209">
        <v>21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155</v>
      </c>
      <c r="AT144" s="216" t="s">
        <v>150</v>
      </c>
      <c r="AU144" s="216" t="s">
        <v>72</v>
      </c>
      <c r="AY144" s="18" t="s">
        <v>148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155</v>
      </c>
      <c r="BM144" s="216" t="s">
        <v>1013</v>
      </c>
    </row>
    <row r="145" s="2" customFormat="1">
      <c r="A145" s="39"/>
      <c r="B145" s="40"/>
      <c r="C145" s="41"/>
      <c r="D145" s="218" t="s">
        <v>157</v>
      </c>
      <c r="E145" s="41"/>
      <c r="F145" s="219" t="s">
        <v>1923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157</v>
      </c>
      <c r="AU145" s="18" t="s">
        <v>72</v>
      </c>
    </row>
    <row r="146" s="2" customFormat="1" ht="16.5" customHeight="1">
      <c r="A146" s="39"/>
      <c r="B146" s="40"/>
      <c r="C146" s="205" t="s">
        <v>395</v>
      </c>
      <c r="D146" s="205" t="s">
        <v>150</v>
      </c>
      <c r="E146" s="206" t="s">
        <v>1927</v>
      </c>
      <c r="F146" s="207" t="s">
        <v>1923</v>
      </c>
      <c r="G146" s="208" t="s">
        <v>1924</v>
      </c>
      <c r="H146" s="209">
        <v>62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155</v>
      </c>
      <c r="AT146" s="216" t="s">
        <v>150</v>
      </c>
      <c r="AU146" s="216" t="s">
        <v>72</v>
      </c>
      <c r="AY146" s="18" t="s">
        <v>148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155</v>
      </c>
      <c r="BM146" s="216" t="s">
        <v>1032</v>
      </c>
    </row>
    <row r="147" s="2" customFormat="1">
      <c r="A147" s="39"/>
      <c r="B147" s="40"/>
      <c r="C147" s="41"/>
      <c r="D147" s="218" t="s">
        <v>157</v>
      </c>
      <c r="E147" s="41"/>
      <c r="F147" s="219" t="s">
        <v>1923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157</v>
      </c>
      <c r="AU147" s="18" t="s">
        <v>72</v>
      </c>
    </row>
    <row r="148" s="2" customFormat="1" ht="16.5" customHeight="1">
      <c r="A148" s="39"/>
      <c r="B148" s="40"/>
      <c r="C148" s="205" t="s">
        <v>399</v>
      </c>
      <c r="D148" s="205" t="s">
        <v>150</v>
      </c>
      <c r="E148" s="206" t="s">
        <v>163</v>
      </c>
      <c r="F148" s="207" t="s">
        <v>1928</v>
      </c>
      <c r="G148" s="208" t="s">
        <v>625</v>
      </c>
      <c r="H148" s="209">
        <v>15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155</v>
      </c>
      <c r="AT148" s="216" t="s">
        <v>150</v>
      </c>
      <c r="AU148" s="216" t="s">
        <v>72</v>
      </c>
      <c r="AY148" s="18" t="s">
        <v>148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155</v>
      </c>
      <c r="BM148" s="216" t="s">
        <v>1045</v>
      </c>
    </row>
    <row r="149" s="2" customFormat="1">
      <c r="A149" s="39"/>
      <c r="B149" s="40"/>
      <c r="C149" s="41"/>
      <c r="D149" s="218" t="s">
        <v>157</v>
      </c>
      <c r="E149" s="41"/>
      <c r="F149" s="219" t="s">
        <v>1928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157</v>
      </c>
      <c r="AU149" s="18" t="s">
        <v>72</v>
      </c>
    </row>
    <row r="150" s="2" customFormat="1" ht="16.5" customHeight="1">
      <c r="A150" s="39"/>
      <c r="B150" s="40"/>
      <c r="C150" s="205" t="s">
        <v>406</v>
      </c>
      <c r="D150" s="205" t="s">
        <v>150</v>
      </c>
      <c r="E150" s="206" t="s">
        <v>155</v>
      </c>
      <c r="F150" s="207" t="s">
        <v>1929</v>
      </c>
      <c r="G150" s="208" t="s">
        <v>1930</v>
      </c>
      <c r="H150" s="209">
        <v>0.25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155</v>
      </c>
      <c r="AT150" s="216" t="s">
        <v>150</v>
      </c>
      <c r="AU150" s="216" t="s">
        <v>72</v>
      </c>
      <c r="AY150" s="18" t="s">
        <v>148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155</v>
      </c>
      <c r="BM150" s="216" t="s">
        <v>1059</v>
      </c>
    </row>
    <row r="151" s="2" customFormat="1">
      <c r="A151" s="39"/>
      <c r="B151" s="40"/>
      <c r="C151" s="41"/>
      <c r="D151" s="218" t="s">
        <v>157</v>
      </c>
      <c r="E151" s="41"/>
      <c r="F151" s="219" t="s">
        <v>1929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157</v>
      </c>
      <c r="AU151" s="18" t="s">
        <v>72</v>
      </c>
    </row>
    <row r="152" s="2" customFormat="1" ht="24.15" customHeight="1">
      <c r="A152" s="39"/>
      <c r="B152" s="40"/>
      <c r="C152" s="205" t="s">
        <v>415</v>
      </c>
      <c r="D152" s="205" t="s">
        <v>150</v>
      </c>
      <c r="E152" s="206" t="s">
        <v>1907</v>
      </c>
      <c r="F152" s="207" t="s">
        <v>1908</v>
      </c>
      <c r="G152" s="208" t="s">
        <v>377</v>
      </c>
      <c r="H152" s="209">
        <v>1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155</v>
      </c>
      <c r="AT152" s="216" t="s">
        <v>150</v>
      </c>
      <c r="AU152" s="216" t="s">
        <v>72</v>
      </c>
      <c r="AY152" s="18" t="s">
        <v>148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155</v>
      </c>
      <c r="BM152" s="216" t="s">
        <v>1072</v>
      </c>
    </row>
    <row r="153" s="2" customFormat="1">
      <c r="A153" s="39"/>
      <c r="B153" s="40"/>
      <c r="C153" s="41"/>
      <c r="D153" s="218" t="s">
        <v>157</v>
      </c>
      <c r="E153" s="41"/>
      <c r="F153" s="219" t="s">
        <v>1908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157</v>
      </c>
      <c r="AU153" s="18" t="s">
        <v>72</v>
      </c>
    </row>
    <row r="154" s="2" customFormat="1" ht="24.15" customHeight="1">
      <c r="A154" s="39"/>
      <c r="B154" s="40"/>
      <c r="C154" s="205" t="s">
        <v>424</v>
      </c>
      <c r="D154" s="205" t="s">
        <v>150</v>
      </c>
      <c r="E154" s="206" t="s">
        <v>1941</v>
      </c>
      <c r="F154" s="207" t="s">
        <v>1942</v>
      </c>
      <c r="G154" s="208" t="s">
        <v>377</v>
      </c>
      <c r="H154" s="209">
        <v>4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155</v>
      </c>
      <c r="AT154" s="216" t="s">
        <v>150</v>
      </c>
      <c r="AU154" s="216" t="s">
        <v>72</v>
      </c>
      <c r="AY154" s="18" t="s">
        <v>148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155</v>
      </c>
      <c r="BM154" s="216" t="s">
        <v>1081</v>
      </c>
    </row>
    <row r="155" s="2" customFormat="1">
      <c r="A155" s="39"/>
      <c r="B155" s="40"/>
      <c r="C155" s="41"/>
      <c r="D155" s="218" t="s">
        <v>157</v>
      </c>
      <c r="E155" s="41"/>
      <c r="F155" s="219" t="s">
        <v>1942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157</v>
      </c>
      <c r="AU155" s="18" t="s">
        <v>72</v>
      </c>
    </row>
    <row r="156" s="2" customFormat="1" ht="24.15" customHeight="1">
      <c r="A156" s="39"/>
      <c r="B156" s="40"/>
      <c r="C156" s="205" t="s">
        <v>430</v>
      </c>
      <c r="D156" s="205" t="s">
        <v>150</v>
      </c>
      <c r="E156" s="206" t="s">
        <v>1943</v>
      </c>
      <c r="F156" s="207" t="s">
        <v>1944</v>
      </c>
      <c r="G156" s="208" t="s">
        <v>377</v>
      </c>
      <c r="H156" s="209">
        <v>2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155</v>
      </c>
      <c r="AT156" s="216" t="s">
        <v>150</v>
      </c>
      <c r="AU156" s="216" t="s">
        <v>72</v>
      </c>
      <c r="AY156" s="18" t="s">
        <v>148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155</v>
      </c>
      <c r="BM156" s="216" t="s">
        <v>1094</v>
      </c>
    </row>
    <row r="157" s="2" customFormat="1">
      <c r="A157" s="39"/>
      <c r="B157" s="40"/>
      <c r="C157" s="41"/>
      <c r="D157" s="218" t="s">
        <v>157</v>
      </c>
      <c r="E157" s="41"/>
      <c r="F157" s="219" t="s">
        <v>1944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157</v>
      </c>
      <c r="AU157" s="18" t="s">
        <v>72</v>
      </c>
    </row>
    <row r="158" s="2" customFormat="1" ht="24.15" customHeight="1">
      <c r="A158" s="39"/>
      <c r="B158" s="40"/>
      <c r="C158" s="205" t="s">
        <v>436</v>
      </c>
      <c r="D158" s="205" t="s">
        <v>150</v>
      </c>
      <c r="E158" s="206" t="s">
        <v>1945</v>
      </c>
      <c r="F158" s="207" t="s">
        <v>1946</v>
      </c>
      <c r="G158" s="208" t="s">
        <v>377</v>
      </c>
      <c r="H158" s="209">
        <v>4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155</v>
      </c>
      <c r="AT158" s="216" t="s">
        <v>150</v>
      </c>
      <c r="AU158" s="216" t="s">
        <v>72</v>
      </c>
      <c r="AY158" s="18" t="s">
        <v>148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155</v>
      </c>
      <c r="BM158" s="216" t="s">
        <v>1007</v>
      </c>
    </row>
    <row r="159" s="2" customFormat="1">
      <c r="A159" s="39"/>
      <c r="B159" s="40"/>
      <c r="C159" s="41"/>
      <c r="D159" s="218" t="s">
        <v>157</v>
      </c>
      <c r="E159" s="41"/>
      <c r="F159" s="219" t="s">
        <v>1946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157</v>
      </c>
      <c r="AU159" s="18" t="s">
        <v>72</v>
      </c>
    </row>
    <row r="160" s="2" customFormat="1" ht="16.5" customHeight="1">
      <c r="A160" s="39"/>
      <c r="B160" s="40"/>
      <c r="C160" s="205" t="s">
        <v>446</v>
      </c>
      <c r="D160" s="205" t="s">
        <v>150</v>
      </c>
      <c r="E160" s="206" t="s">
        <v>1915</v>
      </c>
      <c r="F160" s="207" t="s">
        <v>1916</v>
      </c>
      <c r="G160" s="208" t="s">
        <v>377</v>
      </c>
      <c r="H160" s="209">
        <v>10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155</v>
      </c>
      <c r="AT160" s="216" t="s">
        <v>150</v>
      </c>
      <c r="AU160" s="216" t="s">
        <v>72</v>
      </c>
      <c r="AY160" s="18" t="s">
        <v>148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155</v>
      </c>
      <c r="BM160" s="216" t="s">
        <v>1119</v>
      </c>
    </row>
    <row r="161" s="2" customFormat="1">
      <c r="A161" s="39"/>
      <c r="B161" s="40"/>
      <c r="C161" s="41"/>
      <c r="D161" s="218" t="s">
        <v>157</v>
      </c>
      <c r="E161" s="41"/>
      <c r="F161" s="219" t="s">
        <v>1916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157</v>
      </c>
      <c r="AU161" s="18" t="s">
        <v>72</v>
      </c>
    </row>
    <row r="162" s="2" customFormat="1" ht="16.5" customHeight="1">
      <c r="A162" s="39"/>
      <c r="B162" s="40"/>
      <c r="C162" s="205" t="s">
        <v>453</v>
      </c>
      <c r="D162" s="205" t="s">
        <v>150</v>
      </c>
      <c r="E162" s="206" t="s">
        <v>1919</v>
      </c>
      <c r="F162" s="207" t="s">
        <v>1920</v>
      </c>
      <c r="G162" s="208" t="s">
        <v>377</v>
      </c>
      <c r="H162" s="209">
        <v>1</v>
      </c>
      <c r="I162" s="210"/>
      <c r="J162" s="211">
        <f>ROUND(I162*H162,2)</f>
        <v>0</v>
      </c>
      <c r="K162" s="207" t="s">
        <v>19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155</v>
      </c>
      <c r="AT162" s="216" t="s">
        <v>150</v>
      </c>
      <c r="AU162" s="216" t="s">
        <v>72</v>
      </c>
      <c r="AY162" s="18" t="s">
        <v>148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155</v>
      </c>
      <c r="BM162" s="216" t="s">
        <v>1130</v>
      </c>
    </row>
    <row r="163" s="2" customFormat="1">
      <c r="A163" s="39"/>
      <c r="B163" s="40"/>
      <c r="C163" s="41"/>
      <c r="D163" s="218" t="s">
        <v>157</v>
      </c>
      <c r="E163" s="41"/>
      <c r="F163" s="219" t="s">
        <v>1920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157</v>
      </c>
      <c r="AU163" s="18" t="s">
        <v>72</v>
      </c>
    </row>
    <row r="164" s="2" customFormat="1" ht="16.5" customHeight="1">
      <c r="A164" s="39"/>
      <c r="B164" s="40"/>
      <c r="C164" s="205" t="s">
        <v>465</v>
      </c>
      <c r="D164" s="205" t="s">
        <v>150</v>
      </c>
      <c r="E164" s="206" t="s">
        <v>1921</v>
      </c>
      <c r="F164" s="207" t="s">
        <v>1920</v>
      </c>
      <c r="G164" s="208" t="s">
        <v>377</v>
      </c>
      <c r="H164" s="209">
        <v>8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155</v>
      </c>
      <c r="AT164" s="216" t="s">
        <v>150</v>
      </c>
      <c r="AU164" s="216" t="s">
        <v>72</v>
      </c>
      <c r="AY164" s="18" t="s">
        <v>148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155</v>
      </c>
      <c r="BM164" s="216" t="s">
        <v>1147</v>
      </c>
    </row>
    <row r="165" s="2" customFormat="1">
      <c r="A165" s="39"/>
      <c r="B165" s="40"/>
      <c r="C165" s="41"/>
      <c r="D165" s="218" t="s">
        <v>157</v>
      </c>
      <c r="E165" s="41"/>
      <c r="F165" s="219" t="s">
        <v>1920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157</v>
      </c>
      <c r="AU165" s="18" t="s">
        <v>72</v>
      </c>
    </row>
    <row r="166" s="2" customFormat="1" ht="16.5" customHeight="1">
      <c r="A166" s="39"/>
      <c r="B166" s="40"/>
      <c r="C166" s="205" t="s">
        <v>475</v>
      </c>
      <c r="D166" s="205" t="s">
        <v>150</v>
      </c>
      <c r="E166" s="206" t="s">
        <v>1922</v>
      </c>
      <c r="F166" s="207" t="s">
        <v>1923</v>
      </c>
      <c r="G166" s="208" t="s">
        <v>1924</v>
      </c>
      <c r="H166" s="209">
        <v>27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155</v>
      </c>
      <c r="AT166" s="216" t="s">
        <v>150</v>
      </c>
      <c r="AU166" s="216" t="s">
        <v>72</v>
      </c>
      <c r="AY166" s="18" t="s">
        <v>148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155</v>
      </c>
      <c r="BM166" s="216" t="s">
        <v>1160</v>
      </c>
    </row>
    <row r="167" s="2" customFormat="1">
      <c r="A167" s="39"/>
      <c r="B167" s="40"/>
      <c r="C167" s="41"/>
      <c r="D167" s="218" t="s">
        <v>157</v>
      </c>
      <c r="E167" s="41"/>
      <c r="F167" s="219" t="s">
        <v>1923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157</v>
      </c>
      <c r="AU167" s="18" t="s">
        <v>72</v>
      </c>
    </row>
    <row r="168" s="2" customFormat="1" ht="16.5" customHeight="1">
      <c r="A168" s="39"/>
      <c r="B168" s="40"/>
      <c r="C168" s="205" t="s">
        <v>485</v>
      </c>
      <c r="D168" s="205" t="s">
        <v>150</v>
      </c>
      <c r="E168" s="206" t="s">
        <v>1940</v>
      </c>
      <c r="F168" s="207" t="s">
        <v>1923</v>
      </c>
      <c r="G168" s="208" t="s">
        <v>1924</v>
      </c>
      <c r="H168" s="209">
        <v>22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155</v>
      </c>
      <c r="AT168" s="216" t="s">
        <v>150</v>
      </c>
      <c r="AU168" s="216" t="s">
        <v>72</v>
      </c>
      <c r="AY168" s="18" t="s">
        <v>148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155</v>
      </c>
      <c r="BM168" s="216" t="s">
        <v>1172</v>
      </c>
    </row>
    <row r="169" s="2" customFormat="1">
      <c r="A169" s="39"/>
      <c r="B169" s="40"/>
      <c r="C169" s="41"/>
      <c r="D169" s="218" t="s">
        <v>157</v>
      </c>
      <c r="E169" s="41"/>
      <c r="F169" s="219" t="s">
        <v>1923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157</v>
      </c>
      <c r="AU169" s="18" t="s">
        <v>72</v>
      </c>
    </row>
    <row r="170" s="2" customFormat="1" ht="16.5" customHeight="1">
      <c r="A170" s="39"/>
      <c r="B170" s="40"/>
      <c r="C170" s="205" t="s">
        <v>492</v>
      </c>
      <c r="D170" s="205" t="s">
        <v>150</v>
      </c>
      <c r="E170" s="206" t="s">
        <v>1926</v>
      </c>
      <c r="F170" s="207" t="s">
        <v>1923</v>
      </c>
      <c r="G170" s="208" t="s">
        <v>1924</v>
      </c>
      <c r="H170" s="209">
        <v>4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155</v>
      </c>
      <c r="AT170" s="216" t="s">
        <v>150</v>
      </c>
      <c r="AU170" s="216" t="s">
        <v>72</v>
      </c>
      <c r="AY170" s="18" t="s">
        <v>148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155</v>
      </c>
      <c r="BM170" s="216" t="s">
        <v>1188</v>
      </c>
    </row>
    <row r="171" s="2" customFormat="1">
      <c r="A171" s="39"/>
      <c r="B171" s="40"/>
      <c r="C171" s="41"/>
      <c r="D171" s="218" t="s">
        <v>157</v>
      </c>
      <c r="E171" s="41"/>
      <c r="F171" s="219" t="s">
        <v>1923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157</v>
      </c>
      <c r="AU171" s="18" t="s">
        <v>72</v>
      </c>
    </row>
    <row r="172" s="2" customFormat="1" ht="16.5" customHeight="1">
      <c r="A172" s="39"/>
      <c r="B172" s="40"/>
      <c r="C172" s="205" t="s">
        <v>499</v>
      </c>
      <c r="D172" s="205" t="s">
        <v>150</v>
      </c>
      <c r="E172" s="206" t="s">
        <v>1927</v>
      </c>
      <c r="F172" s="207" t="s">
        <v>1923</v>
      </c>
      <c r="G172" s="208" t="s">
        <v>1924</v>
      </c>
      <c r="H172" s="209">
        <v>34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155</v>
      </c>
      <c r="AT172" s="216" t="s">
        <v>150</v>
      </c>
      <c r="AU172" s="216" t="s">
        <v>72</v>
      </c>
      <c r="AY172" s="18" t="s">
        <v>148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155</v>
      </c>
      <c r="BM172" s="216" t="s">
        <v>1201</v>
      </c>
    </row>
    <row r="173" s="2" customFormat="1">
      <c r="A173" s="39"/>
      <c r="B173" s="40"/>
      <c r="C173" s="41"/>
      <c r="D173" s="218" t="s">
        <v>157</v>
      </c>
      <c r="E173" s="41"/>
      <c r="F173" s="219" t="s">
        <v>1923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157</v>
      </c>
      <c r="AU173" s="18" t="s">
        <v>72</v>
      </c>
    </row>
    <row r="174" s="2" customFormat="1" ht="16.5" customHeight="1">
      <c r="A174" s="39"/>
      <c r="B174" s="40"/>
      <c r="C174" s="205" t="s">
        <v>506</v>
      </c>
      <c r="D174" s="205" t="s">
        <v>150</v>
      </c>
      <c r="E174" s="206" t="s">
        <v>186</v>
      </c>
      <c r="F174" s="207" t="s">
        <v>1928</v>
      </c>
      <c r="G174" s="208" t="s">
        <v>625</v>
      </c>
      <c r="H174" s="209">
        <v>9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155</v>
      </c>
      <c r="AT174" s="216" t="s">
        <v>150</v>
      </c>
      <c r="AU174" s="216" t="s">
        <v>72</v>
      </c>
      <c r="AY174" s="18" t="s">
        <v>148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155</v>
      </c>
      <c r="BM174" s="216" t="s">
        <v>1213</v>
      </c>
    </row>
    <row r="175" s="2" customFormat="1">
      <c r="A175" s="39"/>
      <c r="B175" s="40"/>
      <c r="C175" s="41"/>
      <c r="D175" s="218" t="s">
        <v>157</v>
      </c>
      <c r="E175" s="41"/>
      <c r="F175" s="219" t="s">
        <v>1928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157</v>
      </c>
      <c r="AU175" s="18" t="s">
        <v>72</v>
      </c>
    </row>
    <row r="176" s="2" customFormat="1" ht="16.5" customHeight="1">
      <c r="A176" s="39"/>
      <c r="B176" s="40"/>
      <c r="C176" s="205" t="s">
        <v>513</v>
      </c>
      <c r="D176" s="205" t="s">
        <v>150</v>
      </c>
      <c r="E176" s="206" t="s">
        <v>193</v>
      </c>
      <c r="F176" s="207" t="s">
        <v>1929</v>
      </c>
      <c r="G176" s="208" t="s">
        <v>1930</v>
      </c>
      <c r="H176" s="209">
        <v>0.25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155</v>
      </c>
      <c r="AT176" s="216" t="s">
        <v>150</v>
      </c>
      <c r="AU176" s="216" t="s">
        <v>72</v>
      </c>
      <c r="AY176" s="18" t="s">
        <v>148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155</v>
      </c>
      <c r="BM176" s="216" t="s">
        <v>1224</v>
      </c>
    </row>
    <row r="177" s="2" customFormat="1">
      <c r="A177" s="39"/>
      <c r="B177" s="40"/>
      <c r="C177" s="41"/>
      <c r="D177" s="218" t="s">
        <v>157</v>
      </c>
      <c r="E177" s="41"/>
      <c r="F177" s="219" t="s">
        <v>1929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157</v>
      </c>
      <c r="AU177" s="18" t="s">
        <v>72</v>
      </c>
    </row>
    <row r="178" s="2" customFormat="1" ht="24.15" customHeight="1">
      <c r="A178" s="39"/>
      <c r="B178" s="40"/>
      <c r="C178" s="205" t="s">
        <v>522</v>
      </c>
      <c r="D178" s="205" t="s">
        <v>150</v>
      </c>
      <c r="E178" s="206" t="s">
        <v>1947</v>
      </c>
      <c r="F178" s="207" t="s">
        <v>1948</v>
      </c>
      <c r="G178" s="208" t="s">
        <v>377</v>
      </c>
      <c r="H178" s="209">
        <v>1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155</v>
      </c>
      <c r="AT178" s="216" t="s">
        <v>150</v>
      </c>
      <c r="AU178" s="216" t="s">
        <v>72</v>
      </c>
      <c r="AY178" s="18" t="s">
        <v>148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155</v>
      </c>
      <c r="BM178" s="216" t="s">
        <v>1238</v>
      </c>
    </row>
    <row r="179" s="2" customFormat="1">
      <c r="A179" s="39"/>
      <c r="B179" s="40"/>
      <c r="C179" s="41"/>
      <c r="D179" s="218" t="s">
        <v>157</v>
      </c>
      <c r="E179" s="41"/>
      <c r="F179" s="219" t="s">
        <v>1948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157</v>
      </c>
      <c r="AU179" s="18" t="s">
        <v>72</v>
      </c>
    </row>
    <row r="180" s="2" customFormat="1" ht="24.15" customHeight="1">
      <c r="A180" s="39"/>
      <c r="B180" s="40"/>
      <c r="C180" s="205" t="s">
        <v>528</v>
      </c>
      <c r="D180" s="205" t="s">
        <v>150</v>
      </c>
      <c r="E180" s="206" t="s">
        <v>1941</v>
      </c>
      <c r="F180" s="207" t="s">
        <v>1942</v>
      </c>
      <c r="G180" s="208" t="s">
        <v>377</v>
      </c>
      <c r="H180" s="209">
        <v>2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155</v>
      </c>
      <c r="AT180" s="216" t="s">
        <v>150</v>
      </c>
      <c r="AU180" s="216" t="s">
        <v>72</v>
      </c>
      <c r="AY180" s="18" t="s">
        <v>148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155</v>
      </c>
      <c r="BM180" s="216" t="s">
        <v>1250</v>
      </c>
    </row>
    <row r="181" s="2" customFormat="1">
      <c r="A181" s="39"/>
      <c r="B181" s="40"/>
      <c r="C181" s="41"/>
      <c r="D181" s="218" t="s">
        <v>157</v>
      </c>
      <c r="E181" s="41"/>
      <c r="F181" s="219" t="s">
        <v>1942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157</v>
      </c>
      <c r="AU181" s="18" t="s">
        <v>72</v>
      </c>
    </row>
    <row r="182" s="2" customFormat="1" ht="24.15" customHeight="1">
      <c r="A182" s="39"/>
      <c r="B182" s="40"/>
      <c r="C182" s="205" t="s">
        <v>536</v>
      </c>
      <c r="D182" s="205" t="s">
        <v>150</v>
      </c>
      <c r="E182" s="206" t="s">
        <v>1949</v>
      </c>
      <c r="F182" s="207" t="s">
        <v>1950</v>
      </c>
      <c r="G182" s="208" t="s">
        <v>377</v>
      </c>
      <c r="H182" s="209">
        <v>2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155</v>
      </c>
      <c r="AT182" s="216" t="s">
        <v>150</v>
      </c>
      <c r="AU182" s="216" t="s">
        <v>72</v>
      </c>
      <c r="AY182" s="18" t="s">
        <v>148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155</v>
      </c>
      <c r="BM182" s="216" t="s">
        <v>1276</v>
      </c>
    </row>
    <row r="183" s="2" customFormat="1">
      <c r="A183" s="39"/>
      <c r="B183" s="40"/>
      <c r="C183" s="41"/>
      <c r="D183" s="218" t="s">
        <v>157</v>
      </c>
      <c r="E183" s="41"/>
      <c r="F183" s="219" t="s">
        <v>1950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157</v>
      </c>
      <c r="AU183" s="18" t="s">
        <v>72</v>
      </c>
    </row>
    <row r="184" s="2" customFormat="1" ht="24.15" customHeight="1">
      <c r="A184" s="39"/>
      <c r="B184" s="40"/>
      <c r="C184" s="205" t="s">
        <v>547</v>
      </c>
      <c r="D184" s="205" t="s">
        <v>150</v>
      </c>
      <c r="E184" s="206" t="s">
        <v>1943</v>
      </c>
      <c r="F184" s="207" t="s">
        <v>1944</v>
      </c>
      <c r="G184" s="208" t="s">
        <v>377</v>
      </c>
      <c r="H184" s="209">
        <v>4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155</v>
      </c>
      <c r="AT184" s="216" t="s">
        <v>150</v>
      </c>
      <c r="AU184" s="216" t="s">
        <v>72</v>
      </c>
      <c r="AY184" s="18" t="s">
        <v>148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155</v>
      </c>
      <c r="BM184" s="216" t="s">
        <v>1290</v>
      </c>
    </row>
    <row r="185" s="2" customFormat="1">
      <c r="A185" s="39"/>
      <c r="B185" s="40"/>
      <c r="C185" s="41"/>
      <c r="D185" s="218" t="s">
        <v>157</v>
      </c>
      <c r="E185" s="41"/>
      <c r="F185" s="219" t="s">
        <v>1944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157</v>
      </c>
      <c r="AU185" s="18" t="s">
        <v>72</v>
      </c>
    </row>
    <row r="186" s="2" customFormat="1" ht="24.15" customHeight="1">
      <c r="A186" s="39"/>
      <c r="B186" s="40"/>
      <c r="C186" s="205" t="s">
        <v>554</v>
      </c>
      <c r="D186" s="205" t="s">
        <v>150</v>
      </c>
      <c r="E186" s="206" t="s">
        <v>1945</v>
      </c>
      <c r="F186" s="207" t="s">
        <v>1946</v>
      </c>
      <c r="G186" s="208" t="s">
        <v>377</v>
      </c>
      <c r="H186" s="209">
        <v>1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155</v>
      </c>
      <c r="AT186" s="216" t="s">
        <v>150</v>
      </c>
      <c r="AU186" s="216" t="s">
        <v>72</v>
      </c>
      <c r="AY186" s="18" t="s">
        <v>148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155</v>
      </c>
      <c r="BM186" s="216" t="s">
        <v>1303</v>
      </c>
    </row>
    <row r="187" s="2" customFormat="1">
      <c r="A187" s="39"/>
      <c r="B187" s="40"/>
      <c r="C187" s="41"/>
      <c r="D187" s="218" t="s">
        <v>157</v>
      </c>
      <c r="E187" s="41"/>
      <c r="F187" s="219" t="s">
        <v>1946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157</v>
      </c>
      <c r="AU187" s="18" t="s">
        <v>72</v>
      </c>
    </row>
    <row r="188" s="2" customFormat="1" ht="16.5" customHeight="1">
      <c r="A188" s="39"/>
      <c r="B188" s="40"/>
      <c r="C188" s="205" t="s">
        <v>562</v>
      </c>
      <c r="D188" s="205" t="s">
        <v>150</v>
      </c>
      <c r="E188" s="206" t="s">
        <v>1915</v>
      </c>
      <c r="F188" s="207" t="s">
        <v>1916</v>
      </c>
      <c r="G188" s="208" t="s">
        <v>377</v>
      </c>
      <c r="H188" s="209">
        <v>9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155</v>
      </c>
      <c r="AT188" s="216" t="s">
        <v>150</v>
      </c>
      <c r="AU188" s="216" t="s">
        <v>72</v>
      </c>
      <c r="AY188" s="18" t="s">
        <v>148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155</v>
      </c>
      <c r="BM188" s="216" t="s">
        <v>1316</v>
      </c>
    </row>
    <row r="189" s="2" customFormat="1">
      <c r="A189" s="39"/>
      <c r="B189" s="40"/>
      <c r="C189" s="41"/>
      <c r="D189" s="218" t="s">
        <v>157</v>
      </c>
      <c r="E189" s="41"/>
      <c r="F189" s="219" t="s">
        <v>1916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157</v>
      </c>
      <c r="AU189" s="18" t="s">
        <v>72</v>
      </c>
    </row>
    <row r="190" s="2" customFormat="1" ht="16.5" customHeight="1">
      <c r="A190" s="39"/>
      <c r="B190" s="40"/>
      <c r="C190" s="205" t="s">
        <v>570</v>
      </c>
      <c r="D190" s="205" t="s">
        <v>150</v>
      </c>
      <c r="E190" s="206" t="s">
        <v>1921</v>
      </c>
      <c r="F190" s="207" t="s">
        <v>1920</v>
      </c>
      <c r="G190" s="208" t="s">
        <v>377</v>
      </c>
      <c r="H190" s="209">
        <v>8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155</v>
      </c>
      <c r="AT190" s="216" t="s">
        <v>150</v>
      </c>
      <c r="AU190" s="216" t="s">
        <v>72</v>
      </c>
      <c r="AY190" s="18" t="s">
        <v>148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155</v>
      </c>
      <c r="BM190" s="216" t="s">
        <v>1328</v>
      </c>
    </row>
    <row r="191" s="2" customFormat="1">
      <c r="A191" s="39"/>
      <c r="B191" s="40"/>
      <c r="C191" s="41"/>
      <c r="D191" s="218" t="s">
        <v>157</v>
      </c>
      <c r="E191" s="41"/>
      <c r="F191" s="219" t="s">
        <v>1920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157</v>
      </c>
      <c r="AU191" s="18" t="s">
        <v>72</v>
      </c>
    </row>
    <row r="192" s="2" customFormat="1" ht="16.5" customHeight="1">
      <c r="A192" s="39"/>
      <c r="B192" s="40"/>
      <c r="C192" s="205" t="s">
        <v>575</v>
      </c>
      <c r="D192" s="205" t="s">
        <v>150</v>
      </c>
      <c r="E192" s="206" t="s">
        <v>1939</v>
      </c>
      <c r="F192" s="207" t="s">
        <v>1923</v>
      </c>
      <c r="G192" s="208" t="s">
        <v>1924</v>
      </c>
      <c r="H192" s="209">
        <v>31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155</v>
      </c>
      <c r="AT192" s="216" t="s">
        <v>150</v>
      </c>
      <c r="AU192" s="216" t="s">
        <v>72</v>
      </c>
      <c r="AY192" s="18" t="s">
        <v>148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155</v>
      </c>
      <c r="BM192" s="216" t="s">
        <v>1341</v>
      </c>
    </row>
    <row r="193" s="2" customFormat="1">
      <c r="A193" s="39"/>
      <c r="B193" s="40"/>
      <c r="C193" s="41"/>
      <c r="D193" s="218" t="s">
        <v>157</v>
      </c>
      <c r="E193" s="41"/>
      <c r="F193" s="219" t="s">
        <v>1923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157</v>
      </c>
      <c r="AU193" s="18" t="s">
        <v>72</v>
      </c>
    </row>
    <row r="194" s="2" customFormat="1" ht="16.5" customHeight="1">
      <c r="A194" s="39"/>
      <c r="B194" s="40"/>
      <c r="C194" s="205" t="s">
        <v>598</v>
      </c>
      <c r="D194" s="205" t="s">
        <v>150</v>
      </c>
      <c r="E194" s="206" t="s">
        <v>1940</v>
      </c>
      <c r="F194" s="207" t="s">
        <v>1923</v>
      </c>
      <c r="G194" s="208" t="s">
        <v>1924</v>
      </c>
      <c r="H194" s="209">
        <v>20</v>
      </c>
      <c r="I194" s="210"/>
      <c r="J194" s="211">
        <f>ROUND(I194*H194,2)</f>
        <v>0</v>
      </c>
      <c r="K194" s="207" t="s">
        <v>19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155</v>
      </c>
      <c r="AT194" s="216" t="s">
        <v>150</v>
      </c>
      <c r="AU194" s="216" t="s">
        <v>72</v>
      </c>
      <c r="AY194" s="18" t="s">
        <v>148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155</v>
      </c>
      <c r="BM194" s="216" t="s">
        <v>1362</v>
      </c>
    </row>
    <row r="195" s="2" customFormat="1">
      <c r="A195" s="39"/>
      <c r="B195" s="40"/>
      <c r="C195" s="41"/>
      <c r="D195" s="218" t="s">
        <v>157</v>
      </c>
      <c r="E195" s="41"/>
      <c r="F195" s="219" t="s">
        <v>1923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157</v>
      </c>
      <c r="AU195" s="18" t="s">
        <v>72</v>
      </c>
    </row>
    <row r="196" s="2" customFormat="1" ht="16.5" customHeight="1">
      <c r="A196" s="39"/>
      <c r="B196" s="40"/>
      <c r="C196" s="205" t="s">
        <v>604</v>
      </c>
      <c r="D196" s="205" t="s">
        <v>150</v>
      </c>
      <c r="E196" s="206" t="s">
        <v>1926</v>
      </c>
      <c r="F196" s="207" t="s">
        <v>1923</v>
      </c>
      <c r="G196" s="208" t="s">
        <v>1924</v>
      </c>
      <c r="H196" s="209">
        <v>7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155</v>
      </c>
      <c r="AT196" s="216" t="s">
        <v>150</v>
      </c>
      <c r="AU196" s="216" t="s">
        <v>72</v>
      </c>
      <c r="AY196" s="18" t="s">
        <v>148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155</v>
      </c>
      <c r="BM196" s="216" t="s">
        <v>1376</v>
      </c>
    </row>
    <row r="197" s="2" customFormat="1">
      <c r="A197" s="39"/>
      <c r="B197" s="40"/>
      <c r="C197" s="41"/>
      <c r="D197" s="218" t="s">
        <v>157</v>
      </c>
      <c r="E197" s="41"/>
      <c r="F197" s="219" t="s">
        <v>1923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157</v>
      </c>
      <c r="AU197" s="18" t="s">
        <v>72</v>
      </c>
    </row>
    <row r="198" s="2" customFormat="1" ht="16.5" customHeight="1">
      <c r="A198" s="39"/>
      <c r="B198" s="40"/>
      <c r="C198" s="205" t="s">
        <v>610</v>
      </c>
      <c r="D198" s="205" t="s">
        <v>150</v>
      </c>
      <c r="E198" s="206" t="s">
        <v>1927</v>
      </c>
      <c r="F198" s="207" t="s">
        <v>1923</v>
      </c>
      <c r="G198" s="208" t="s">
        <v>1924</v>
      </c>
      <c r="H198" s="209">
        <v>12</v>
      </c>
      <c r="I198" s="210"/>
      <c r="J198" s="211">
        <f>ROUND(I198*H198,2)</f>
        <v>0</v>
      </c>
      <c r="K198" s="207" t="s">
        <v>19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155</v>
      </c>
      <c r="AT198" s="216" t="s">
        <v>150</v>
      </c>
      <c r="AU198" s="216" t="s">
        <v>72</v>
      </c>
      <c r="AY198" s="18" t="s">
        <v>148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155</v>
      </c>
      <c r="BM198" s="216" t="s">
        <v>1388</v>
      </c>
    </row>
    <row r="199" s="2" customFormat="1">
      <c r="A199" s="39"/>
      <c r="B199" s="40"/>
      <c r="C199" s="41"/>
      <c r="D199" s="218" t="s">
        <v>157</v>
      </c>
      <c r="E199" s="41"/>
      <c r="F199" s="219" t="s">
        <v>1923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157</v>
      </c>
      <c r="AU199" s="18" t="s">
        <v>72</v>
      </c>
    </row>
    <row r="200" s="2" customFormat="1" ht="16.5" customHeight="1">
      <c r="A200" s="39"/>
      <c r="B200" s="40"/>
      <c r="C200" s="205" t="s">
        <v>616</v>
      </c>
      <c r="D200" s="205" t="s">
        <v>150</v>
      </c>
      <c r="E200" s="206" t="s">
        <v>199</v>
      </c>
      <c r="F200" s="207" t="s">
        <v>1929</v>
      </c>
      <c r="G200" s="208" t="s">
        <v>1930</v>
      </c>
      <c r="H200" s="209">
        <v>0.25</v>
      </c>
      <c r="I200" s="210"/>
      <c r="J200" s="211">
        <f>ROUND(I200*H200,2)</f>
        <v>0</v>
      </c>
      <c r="K200" s="207" t="s">
        <v>19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155</v>
      </c>
      <c r="AT200" s="216" t="s">
        <v>150</v>
      </c>
      <c r="AU200" s="216" t="s">
        <v>72</v>
      </c>
      <c r="AY200" s="18" t="s">
        <v>148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155</v>
      </c>
      <c r="BM200" s="216" t="s">
        <v>1402</v>
      </c>
    </row>
    <row r="201" s="2" customFormat="1">
      <c r="A201" s="39"/>
      <c r="B201" s="40"/>
      <c r="C201" s="41"/>
      <c r="D201" s="218" t="s">
        <v>157</v>
      </c>
      <c r="E201" s="41"/>
      <c r="F201" s="219" t="s">
        <v>1929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157</v>
      </c>
      <c r="AU201" s="18" t="s">
        <v>72</v>
      </c>
    </row>
    <row r="202" s="2" customFormat="1" ht="24.15" customHeight="1">
      <c r="A202" s="39"/>
      <c r="B202" s="40"/>
      <c r="C202" s="205" t="s">
        <v>622</v>
      </c>
      <c r="D202" s="205" t="s">
        <v>150</v>
      </c>
      <c r="E202" s="206" t="s">
        <v>1951</v>
      </c>
      <c r="F202" s="207" t="s">
        <v>1952</v>
      </c>
      <c r="G202" s="208" t="s">
        <v>377</v>
      </c>
      <c r="H202" s="209">
        <v>1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155</v>
      </c>
      <c r="AT202" s="216" t="s">
        <v>150</v>
      </c>
      <c r="AU202" s="216" t="s">
        <v>72</v>
      </c>
      <c r="AY202" s="18" t="s">
        <v>148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155</v>
      </c>
      <c r="BM202" s="216" t="s">
        <v>1416</v>
      </c>
    </row>
    <row r="203" s="2" customFormat="1">
      <c r="A203" s="39"/>
      <c r="B203" s="40"/>
      <c r="C203" s="41"/>
      <c r="D203" s="218" t="s">
        <v>157</v>
      </c>
      <c r="E203" s="41"/>
      <c r="F203" s="219" t="s">
        <v>1952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157</v>
      </c>
      <c r="AU203" s="18" t="s">
        <v>72</v>
      </c>
    </row>
    <row r="204" s="2" customFormat="1" ht="24.15" customHeight="1">
      <c r="A204" s="39"/>
      <c r="B204" s="40"/>
      <c r="C204" s="205" t="s">
        <v>634</v>
      </c>
      <c r="D204" s="205" t="s">
        <v>150</v>
      </c>
      <c r="E204" s="206" t="s">
        <v>1953</v>
      </c>
      <c r="F204" s="207" t="s">
        <v>1954</v>
      </c>
      <c r="G204" s="208" t="s">
        <v>377</v>
      </c>
      <c r="H204" s="209">
        <v>1</v>
      </c>
      <c r="I204" s="210"/>
      <c r="J204" s="211">
        <f>ROUND(I204*H204,2)</f>
        <v>0</v>
      </c>
      <c r="K204" s="207" t="s">
        <v>19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155</v>
      </c>
      <c r="AT204" s="216" t="s">
        <v>150</v>
      </c>
      <c r="AU204" s="216" t="s">
        <v>72</v>
      </c>
      <c r="AY204" s="18" t="s">
        <v>148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155</v>
      </c>
      <c r="BM204" s="216" t="s">
        <v>1430</v>
      </c>
    </row>
    <row r="205" s="2" customFormat="1">
      <c r="A205" s="39"/>
      <c r="B205" s="40"/>
      <c r="C205" s="41"/>
      <c r="D205" s="218" t="s">
        <v>157</v>
      </c>
      <c r="E205" s="41"/>
      <c r="F205" s="219" t="s">
        <v>1954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157</v>
      </c>
      <c r="AU205" s="18" t="s">
        <v>72</v>
      </c>
    </row>
    <row r="206" s="2" customFormat="1" ht="16.5" customHeight="1">
      <c r="A206" s="39"/>
      <c r="B206" s="40"/>
      <c r="C206" s="205" t="s">
        <v>643</v>
      </c>
      <c r="D206" s="205" t="s">
        <v>150</v>
      </c>
      <c r="E206" s="206" t="s">
        <v>1940</v>
      </c>
      <c r="F206" s="207" t="s">
        <v>1923</v>
      </c>
      <c r="G206" s="208" t="s">
        <v>1924</v>
      </c>
      <c r="H206" s="209">
        <v>23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155</v>
      </c>
      <c r="AT206" s="216" t="s">
        <v>150</v>
      </c>
      <c r="AU206" s="216" t="s">
        <v>72</v>
      </c>
      <c r="AY206" s="18" t="s">
        <v>148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155</v>
      </c>
      <c r="BM206" s="216" t="s">
        <v>1444</v>
      </c>
    </row>
    <row r="207" s="2" customFormat="1">
      <c r="A207" s="39"/>
      <c r="B207" s="40"/>
      <c r="C207" s="41"/>
      <c r="D207" s="218" t="s">
        <v>157</v>
      </c>
      <c r="E207" s="41"/>
      <c r="F207" s="219" t="s">
        <v>1923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157</v>
      </c>
      <c r="AU207" s="18" t="s">
        <v>72</v>
      </c>
    </row>
    <row r="208" s="2" customFormat="1" ht="16.5" customHeight="1">
      <c r="A208" s="39"/>
      <c r="B208" s="40"/>
      <c r="C208" s="205" t="s">
        <v>1008</v>
      </c>
      <c r="D208" s="205" t="s">
        <v>150</v>
      </c>
      <c r="E208" s="206" t="s">
        <v>205</v>
      </c>
      <c r="F208" s="207" t="s">
        <v>1955</v>
      </c>
      <c r="G208" s="208" t="s">
        <v>625</v>
      </c>
      <c r="H208" s="209">
        <v>1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155</v>
      </c>
      <c r="AT208" s="216" t="s">
        <v>150</v>
      </c>
      <c r="AU208" s="216" t="s">
        <v>72</v>
      </c>
      <c r="AY208" s="18" t="s">
        <v>148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155</v>
      </c>
      <c r="BM208" s="216" t="s">
        <v>1458</v>
      </c>
    </row>
    <row r="209" s="2" customFormat="1">
      <c r="A209" s="39"/>
      <c r="B209" s="40"/>
      <c r="C209" s="41"/>
      <c r="D209" s="218" t="s">
        <v>157</v>
      </c>
      <c r="E209" s="41"/>
      <c r="F209" s="219" t="s">
        <v>1955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157</v>
      </c>
      <c r="AU209" s="18" t="s">
        <v>72</v>
      </c>
    </row>
    <row r="210" s="2" customFormat="1" ht="16.5" customHeight="1">
      <c r="A210" s="39"/>
      <c r="B210" s="40"/>
      <c r="C210" s="205" t="s">
        <v>1013</v>
      </c>
      <c r="D210" s="205" t="s">
        <v>150</v>
      </c>
      <c r="E210" s="206" t="s">
        <v>179</v>
      </c>
      <c r="F210" s="207" t="s">
        <v>1929</v>
      </c>
      <c r="G210" s="208" t="s">
        <v>1930</v>
      </c>
      <c r="H210" s="209">
        <v>0.25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155</v>
      </c>
      <c r="AT210" s="216" t="s">
        <v>150</v>
      </c>
      <c r="AU210" s="216" t="s">
        <v>72</v>
      </c>
      <c r="AY210" s="18" t="s">
        <v>148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155</v>
      </c>
      <c r="BM210" s="216" t="s">
        <v>1471</v>
      </c>
    </row>
    <row r="211" s="2" customFormat="1">
      <c r="A211" s="39"/>
      <c r="B211" s="40"/>
      <c r="C211" s="41"/>
      <c r="D211" s="218" t="s">
        <v>157</v>
      </c>
      <c r="E211" s="41"/>
      <c r="F211" s="219" t="s">
        <v>1929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157</v>
      </c>
      <c r="AU211" s="18" t="s">
        <v>72</v>
      </c>
    </row>
    <row r="212" s="2" customFormat="1" ht="24.15" customHeight="1">
      <c r="A212" s="39"/>
      <c r="B212" s="40"/>
      <c r="C212" s="205" t="s">
        <v>1022</v>
      </c>
      <c r="D212" s="205" t="s">
        <v>150</v>
      </c>
      <c r="E212" s="206" t="s">
        <v>1956</v>
      </c>
      <c r="F212" s="207" t="s">
        <v>1957</v>
      </c>
      <c r="G212" s="208" t="s">
        <v>377</v>
      </c>
      <c r="H212" s="209">
        <v>1</v>
      </c>
      <c r="I212" s="210"/>
      <c r="J212" s="211">
        <f>ROUND(I212*H212,2)</f>
        <v>0</v>
      </c>
      <c r="K212" s="207" t="s">
        <v>19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155</v>
      </c>
      <c r="AT212" s="216" t="s">
        <v>150</v>
      </c>
      <c r="AU212" s="216" t="s">
        <v>72</v>
      </c>
      <c r="AY212" s="18" t="s">
        <v>148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155</v>
      </c>
      <c r="BM212" s="216" t="s">
        <v>1486</v>
      </c>
    </row>
    <row r="213" s="2" customFormat="1">
      <c r="A213" s="39"/>
      <c r="B213" s="40"/>
      <c r="C213" s="41"/>
      <c r="D213" s="218" t="s">
        <v>157</v>
      </c>
      <c r="E213" s="41"/>
      <c r="F213" s="219" t="s">
        <v>1957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157</v>
      </c>
      <c r="AU213" s="18" t="s">
        <v>72</v>
      </c>
    </row>
    <row r="214" s="2" customFormat="1" ht="24.15" customHeight="1">
      <c r="A214" s="39"/>
      <c r="B214" s="40"/>
      <c r="C214" s="205" t="s">
        <v>1032</v>
      </c>
      <c r="D214" s="205" t="s">
        <v>150</v>
      </c>
      <c r="E214" s="206" t="s">
        <v>1953</v>
      </c>
      <c r="F214" s="207" t="s">
        <v>1954</v>
      </c>
      <c r="G214" s="208" t="s">
        <v>377</v>
      </c>
      <c r="H214" s="209">
        <v>1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155</v>
      </c>
      <c r="AT214" s="216" t="s">
        <v>150</v>
      </c>
      <c r="AU214" s="216" t="s">
        <v>72</v>
      </c>
      <c r="AY214" s="18" t="s">
        <v>148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155</v>
      </c>
      <c r="BM214" s="216" t="s">
        <v>1500</v>
      </c>
    </row>
    <row r="215" s="2" customFormat="1">
      <c r="A215" s="39"/>
      <c r="B215" s="40"/>
      <c r="C215" s="41"/>
      <c r="D215" s="218" t="s">
        <v>157</v>
      </c>
      <c r="E215" s="41"/>
      <c r="F215" s="219" t="s">
        <v>1954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157</v>
      </c>
      <c r="AU215" s="18" t="s">
        <v>72</v>
      </c>
    </row>
    <row r="216" s="2" customFormat="1" ht="16.5" customHeight="1">
      <c r="A216" s="39"/>
      <c r="B216" s="40"/>
      <c r="C216" s="205" t="s">
        <v>1038</v>
      </c>
      <c r="D216" s="205" t="s">
        <v>150</v>
      </c>
      <c r="E216" s="206" t="s">
        <v>1940</v>
      </c>
      <c r="F216" s="207" t="s">
        <v>1923</v>
      </c>
      <c r="G216" s="208" t="s">
        <v>1924</v>
      </c>
      <c r="H216" s="209">
        <v>9</v>
      </c>
      <c r="I216" s="210"/>
      <c r="J216" s="211">
        <f>ROUND(I216*H216,2)</f>
        <v>0</v>
      </c>
      <c r="K216" s="207" t="s">
        <v>19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155</v>
      </c>
      <c r="AT216" s="216" t="s">
        <v>150</v>
      </c>
      <c r="AU216" s="216" t="s">
        <v>72</v>
      </c>
      <c r="AY216" s="18" t="s">
        <v>148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155</v>
      </c>
      <c r="BM216" s="216" t="s">
        <v>1508</v>
      </c>
    </row>
    <row r="217" s="2" customFormat="1">
      <c r="A217" s="39"/>
      <c r="B217" s="40"/>
      <c r="C217" s="41"/>
      <c r="D217" s="218" t="s">
        <v>157</v>
      </c>
      <c r="E217" s="41"/>
      <c r="F217" s="219" t="s">
        <v>1923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157</v>
      </c>
      <c r="AU217" s="18" t="s">
        <v>72</v>
      </c>
    </row>
    <row r="218" s="2" customFormat="1" ht="16.5" customHeight="1">
      <c r="A218" s="39"/>
      <c r="B218" s="40"/>
      <c r="C218" s="205" t="s">
        <v>1045</v>
      </c>
      <c r="D218" s="205" t="s">
        <v>150</v>
      </c>
      <c r="E218" s="206" t="s">
        <v>217</v>
      </c>
      <c r="F218" s="207" t="s">
        <v>1955</v>
      </c>
      <c r="G218" s="208" t="s">
        <v>625</v>
      </c>
      <c r="H218" s="209">
        <v>0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155</v>
      </c>
      <c r="AT218" s="216" t="s">
        <v>150</v>
      </c>
      <c r="AU218" s="216" t="s">
        <v>72</v>
      </c>
      <c r="AY218" s="18" t="s">
        <v>148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155</v>
      </c>
      <c r="BM218" s="216" t="s">
        <v>1518</v>
      </c>
    </row>
    <row r="219" s="2" customFormat="1">
      <c r="A219" s="39"/>
      <c r="B219" s="40"/>
      <c r="C219" s="41"/>
      <c r="D219" s="218" t="s">
        <v>157</v>
      </c>
      <c r="E219" s="41"/>
      <c r="F219" s="219" t="s">
        <v>1955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157</v>
      </c>
      <c r="AU219" s="18" t="s">
        <v>72</v>
      </c>
    </row>
    <row r="220" s="2" customFormat="1" ht="16.5" customHeight="1">
      <c r="A220" s="39"/>
      <c r="B220" s="40"/>
      <c r="C220" s="205" t="s">
        <v>1053</v>
      </c>
      <c r="D220" s="205" t="s">
        <v>150</v>
      </c>
      <c r="E220" s="206" t="s">
        <v>224</v>
      </c>
      <c r="F220" s="207" t="s">
        <v>1929</v>
      </c>
      <c r="G220" s="208" t="s">
        <v>1930</v>
      </c>
      <c r="H220" s="209">
        <v>0.25</v>
      </c>
      <c r="I220" s="210"/>
      <c r="J220" s="211">
        <f>ROUND(I220*H220,2)</f>
        <v>0</v>
      </c>
      <c r="K220" s="207" t="s">
        <v>19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155</v>
      </c>
      <c r="AT220" s="216" t="s">
        <v>150</v>
      </c>
      <c r="AU220" s="216" t="s">
        <v>72</v>
      </c>
      <c r="AY220" s="18" t="s">
        <v>148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155</v>
      </c>
      <c r="BM220" s="216" t="s">
        <v>1528</v>
      </c>
    </row>
    <row r="221" s="2" customFormat="1">
      <c r="A221" s="39"/>
      <c r="B221" s="40"/>
      <c r="C221" s="41"/>
      <c r="D221" s="218" t="s">
        <v>157</v>
      </c>
      <c r="E221" s="41"/>
      <c r="F221" s="219" t="s">
        <v>1929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157</v>
      </c>
      <c r="AU221" s="18" t="s">
        <v>72</v>
      </c>
    </row>
    <row r="222" s="2" customFormat="1" ht="33" customHeight="1">
      <c r="A222" s="39"/>
      <c r="B222" s="40"/>
      <c r="C222" s="205" t="s">
        <v>1059</v>
      </c>
      <c r="D222" s="205" t="s">
        <v>150</v>
      </c>
      <c r="E222" s="206" t="s">
        <v>1958</v>
      </c>
      <c r="F222" s="207" t="s">
        <v>1959</v>
      </c>
      <c r="G222" s="208" t="s">
        <v>377</v>
      </c>
      <c r="H222" s="209">
        <v>2</v>
      </c>
      <c r="I222" s="210"/>
      <c r="J222" s="211">
        <f>ROUND(I222*H222,2)</f>
        <v>0</v>
      </c>
      <c r="K222" s="207" t="s">
        <v>19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155</v>
      </c>
      <c r="AT222" s="216" t="s">
        <v>150</v>
      </c>
      <c r="AU222" s="216" t="s">
        <v>72</v>
      </c>
      <c r="AY222" s="18" t="s">
        <v>148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155</v>
      </c>
      <c r="BM222" s="216" t="s">
        <v>1542</v>
      </c>
    </row>
    <row r="223" s="2" customFormat="1">
      <c r="A223" s="39"/>
      <c r="B223" s="40"/>
      <c r="C223" s="41"/>
      <c r="D223" s="218" t="s">
        <v>157</v>
      </c>
      <c r="E223" s="41"/>
      <c r="F223" s="219" t="s">
        <v>1959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157</v>
      </c>
      <c r="AU223" s="18" t="s">
        <v>72</v>
      </c>
    </row>
    <row r="224" s="2" customFormat="1" ht="16.5" customHeight="1">
      <c r="A224" s="39"/>
      <c r="B224" s="40"/>
      <c r="C224" s="205" t="s">
        <v>1069</v>
      </c>
      <c r="D224" s="205" t="s">
        <v>150</v>
      </c>
      <c r="E224" s="206" t="s">
        <v>1960</v>
      </c>
      <c r="F224" s="207" t="s">
        <v>1961</v>
      </c>
      <c r="G224" s="208" t="s">
        <v>377</v>
      </c>
      <c r="H224" s="209">
        <v>2</v>
      </c>
      <c r="I224" s="210"/>
      <c r="J224" s="211">
        <f>ROUND(I224*H224,2)</f>
        <v>0</v>
      </c>
      <c r="K224" s="207" t="s">
        <v>19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155</v>
      </c>
      <c r="AT224" s="216" t="s">
        <v>150</v>
      </c>
      <c r="AU224" s="216" t="s">
        <v>72</v>
      </c>
      <c r="AY224" s="18" t="s">
        <v>148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155</v>
      </c>
      <c r="BM224" s="216" t="s">
        <v>1550</v>
      </c>
    </row>
    <row r="225" s="2" customFormat="1">
      <c r="A225" s="39"/>
      <c r="B225" s="40"/>
      <c r="C225" s="41"/>
      <c r="D225" s="218" t="s">
        <v>157</v>
      </c>
      <c r="E225" s="41"/>
      <c r="F225" s="219" t="s">
        <v>1961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157</v>
      </c>
      <c r="AU225" s="18" t="s">
        <v>72</v>
      </c>
    </row>
    <row r="226" s="2" customFormat="1" ht="24.15" customHeight="1">
      <c r="A226" s="39"/>
      <c r="B226" s="40"/>
      <c r="C226" s="205" t="s">
        <v>1072</v>
      </c>
      <c r="D226" s="205" t="s">
        <v>150</v>
      </c>
      <c r="E226" s="206" t="s">
        <v>1962</v>
      </c>
      <c r="F226" s="207" t="s">
        <v>1963</v>
      </c>
      <c r="G226" s="208" t="s">
        <v>377</v>
      </c>
      <c r="H226" s="209">
        <v>1</v>
      </c>
      <c r="I226" s="210"/>
      <c r="J226" s="211">
        <f>ROUND(I226*H226,2)</f>
        <v>0</v>
      </c>
      <c r="K226" s="207" t="s">
        <v>19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155</v>
      </c>
      <c r="AT226" s="216" t="s">
        <v>150</v>
      </c>
      <c r="AU226" s="216" t="s">
        <v>72</v>
      </c>
      <c r="AY226" s="18" t="s">
        <v>148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155</v>
      </c>
      <c r="BM226" s="216" t="s">
        <v>1558</v>
      </c>
    </row>
    <row r="227" s="2" customFormat="1">
      <c r="A227" s="39"/>
      <c r="B227" s="40"/>
      <c r="C227" s="41"/>
      <c r="D227" s="218" t="s">
        <v>157</v>
      </c>
      <c r="E227" s="41"/>
      <c r="F227" s="219" t="s">
        <v>1963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157</v>
      </c>
      <c r="AU227" s="18" t="s">
        <v>72</v>
      </c>
    </row>
    <row r="228" s="2" customFormat="1" ht="16.5" customHeight="1">
      <c r="A228" s="39"/>
      <c r="B228" s="40"/>
      <c r="C228" s="205" t="s">
        <v>1078</v>
      </c>
      <c r="D228" s="205" t="s">
        <v>150</v>
      </c>
      <c r="E228" s="206" t="s">
        <v>1927</v>
      </c>
      <c r="F228" s="207" t="s">
        <v>1923</v>
      </c>
      <c r="G228" s="208" t="s">
        <v>1924</v>
      </c>
      <c r="H228" s="209">
        <v>24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155</v>
      </c>
      <c r="AT228" s="216" t="s">
        <v>150</v>
      </c>
      <c r="AU228" s="216" t="s">
        <v>72</v>
      </c>
      <c r="AY228" s="18" t="s">
        <v>148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155</v>
      </c>
      <c r="BM228" s="216" t="s">
        <v>1570</v>
      </c>
    </row>
    <row r="229" s="2" customFormat="1">
      <c r="A229" s="39"/>
      <c r="B229" s="40"/>
      <c r="C229" s="41"/>
      <c r="D229" s="218" t="s">
        <v>157</v>
      </c>
      <c r="E229" s="41"/>
      <c r="F229" s="219" t="s">
        <v>1923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157</v>
      </c>
      <c r="AU229" s="18" t="s">
        <v>72</v>
      </c>
    </row>
    <row r="230" s="2" customFormat="1" ht="16.5" customHeight="1">
      <c r="A230" s="39"/>
      <c r="B230" s="40"/>
      <c r="C230" s="205" t="s">
        <v>1081</v>
      </c>
      <c r="D230" s="205" t="s">
        <v>150</v>
      </c>
      <c r="E230" s="206" t="s">
        <v>231</v>
      </c>
      <c r="F230" s="207" t="s">
        <v>1929</v>
      </c>
      <c r="G230" s="208" t="s">
        <v>1930</v>
      </c>
      <c r="H230" s="209">
        <v>0.25</v>
      </c>
      <c r="I230" s="210"/>
      <c r="J230" s="211">
        <f>ROUND(I230*H230,2)</f>
        <v>0</v>
      </c>
      <c r="K230" s="207" t="s">
        <v>19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155</v>
      </c>
      <c r="AT230" s="216" t="s">
        <v>150</v>
      </c>
      <c r="AU230" s="216" t="s">
        <v>72</v>
      </c>
      <c r="AY230" s="18" t="s">
        <v>148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155</v>
      </c>
      <c r="BM230" s="216" t="s">
        <v>1584</v>
      </c>
    </row>
    <row r="231" s="2" customFormat="1">
      <c r="A231" s="39"/>
      <c r="B231" s="40"/>
      <c r="C231" s="41"/>
      <c r="D231" s="218" t="s">
        <v>157</v>
      </c>
      <c r="E231" s="41"/>
      <c r="F231" s="219" t="s">
        <v>1929</v>
      </c>
      <c r="G231" s="41"/>
      <c r="H231" s="41"/>
      <c r="I231" s="220"/>
      <c r="J231" s="41"/>
      <c r="K231" s="41"/>
      <c r="L231" s="45"/>
      <c r="M231" s="272"/>
      <c r="N231" s="273"/>
      <c r="O231" s="274"/>
      <c r="P231" s="274"/>
      <c r="Q231" s="274"/>
      <c r="R231" s="274"/>
      <c r="S231" s="274"/>
      <c r="T231" s="275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157</v>
      </c>
      <c r="AU231" s="18" t="s">
        <v>72</v>
      </c>
    </row>
    <row r="232" s="2" customFormat="1" ht="6.96" customHeight="1">
      <c r="A232" s="39"/>
      <c r="B232" s="60"/>
      <c r="C232" s="61"/>
      <c r="D232" s="61"/>
      <c r="E232" s="61"/>
      <c r="F232" s="61"/>
      <c r="G232" s="61"/>
      <c r="H232" s="61"/>
      <c r="I232" s="61"/>
      <c r="J232" s="61"/>
      <c r="K232" s="61"/>
      <c r="L232" s="45"/>
      <c r="M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</row>
  </sheetData>
  <sheetProtection sheet="1" autoFilter="0" formatColumns="0" formatRows="0" objects="1" scenarios="1" spinCount="100000" saltValue="PQ8qYCemgiKdPqelqz5H49bSHyVbXW/ZXycMopMO7Nm2F4TXKFmxk7HVbrktEZutDXbTsuQDUkcb7z3aF03w+g==" hashValue="A5Wxac46nBntmSVN9DLJl5E0AMgqT7ueIu2pkLprsTROBQxK5fuhzdut5T9Jc3wyX+3yFyPMfG6E19GvVFZXSA==" algorithmName="SHA-512" password="CC35"/>
  <autoFilter ref="C78:K23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1964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1800</v>
      </c>
      <c r="G12" s="39"/>
      <c r="H12" s="39"/>
      <c r="I12" s="133" t="s">
        <v>23</v>
      </c>
      <c r="J12" s="138" t="str">
        <f>'Rekapitulace stavby'!AN8</f>
        <v>1. 8. 2021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ROUND((SUM(BE79:BE589)),  2)</f>
        <v>0</v>
      </c>
      <c r="G33" s="39"/>
      <c r="H33" s="39"/>
      <c r="I33" s="149">
        <v>0.20999999999999999</v>
      </c>
      <c r="J33" s="148">
        <f>ROUND(((SUM(BE79:BE589))*I33),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ROUND((SUM(BF79:BF589)),  2)</f>
        <v>0</v>
      </c>
      <c r="G34" s="39"/>
      <c r="H34" s="39"/>
      <c r="I34" s="149">
        <v>0.14999999999999999</v>
      </c>
      <c r="J34" s="148">
        <f>ROUND(((SUM(BF79:BF589))*I34),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ROUND((SUM(BG79:BG589)),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ROUND((SUM(BH79:BH589)),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ROUND((SUM(BI79:BI589)),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VZT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133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SENB obj. 2983 U Synagogy Č. Lípa rev.2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05 - VZT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1. 8. 2021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>Město Č. Lípa</v>
      </c>
      <c r="G75" s="41"/>
      <c r="H75" s="41"/>
      <c r="I75" s="33" t="s">
        <v>31</v>
      </c>
      <c r="J75" s="37" t="str">
        <f>E21</f>
        <v>KIP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34</v>
      </c>
      <c r="J76" s="37" t="str">
        <f>E24</f>
        <v>J. Nešněra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134</v>
      </c>
      <c r="D78" s="181" t="s">
        <v>57</v>
      </c>
      <c r="E78" s="181" t="s">
        <v>53</v>
      </c>
      <c r="F78" s="181" t="s">
        <v>54</v>
      </c>
      <c r="G78" s="181" t="s">
        <v>135</v>
      </c>
      <c r="H78" s="181" t="s">
        <v>136</v>
      </c>
      <c r="I78" s="181" t="s">
        <v>137</v>
      </c>
      <c r="J78" s="181" t="s">
        <v>112</v>
      </c>
      <c r="K78" s="182" t="s">
        <v>138</v>
      </c>
      <c r="L78" s="183"/>
      <c r="M78" s="93" t="s">
        <v>19</v>
      </c>
      <c r="N78" s="94" t="s">
        <v>42</v>
      </c>
      <c r="O78" s="94" t="s">
        <v>139</v>
      </c>
      <c r="P78" s="94" t="s">
        <v>140</v>
      </c>
      <c r="Q78" s="94" t="s">
        <v>141</v>
      </c>
      <c r="R78" s="94" t="s">
        <v>142</v>
      </c>
      <c r="S78" s="94" t="s">
        <v>143</v>
      </c>
      <c r="T78" s="95" t="s">
        <v>144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145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SUM(P80:P589)</f>
        <v>0</v>
      </c>
      <c r="Q79" s="97"/>
      <c r="R79" s="186">
        <f>SUM(R80:R589)</f>
        <v>0</v>
      </c>
      <c r="S79" s="97"/>
      <c r="T79" s="187">
        <f>SUM(T80:T589)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71</v>
      </c>
      <c r="AU79" s="18" t="s">
        <v>113</v>
      </c>
      <c r="BK79" s="188">
        <f>SUM(BK80:BK589)</f>
        <v>0</v>
      </c>
    </row>
    <row r="80" s="2" customFormat="1" ht="16.5" customHeight="1">
      <c r="A80" s="39"/>
      <c r="B80" s="40"/>
      <c r="C80" s="205" t="s">
        <v>80</v>
      </c>
      <c r="D80" s="205" t="s">
        <v>150</v>
      </c>
      <c r="E80" s="206" t="s">
        <v>1965</v>
      </c>
      <c r="F80" s="207" t="s">
        <v>1966</v>
      </c>
      <c r="G80" s="208" t="s">
        <v>174</v>
      </c>
      <c r="H80" s="209">
        <v>12</v>
      </c>
      <c r="I80" s="210"/>
      <c r="J80" s="211">
        <f>ROUND(I80*H80,2)</f>
        <v>0</v>
      </c>
      <c r="K80" s="207" t="s">
        <v>19</v>
      </c>
      <c r="L80" s="45"/>
      <c r="M80" s="212" t="s">
        <v>19</v>
      </c>
      <c r="N80" s="213" t="s">
        <v>43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155</v>
      </c>
      <c r="AT80" s="216" t="s">
        <v>150</v>
      </c>
      <c r="AU80" s="216" t="s">
        <v>72</v>
      </c>
      <c r="AY80" s="18" t="s">
        <v>148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80</v>
      </c>
      <c r="BK80" s="217">
        <f>ROUND(I80*H80,2)</f>
        <v>0</v>
      </c>
      <c r="BL80" s="18" t="s">
        <v>155</v>
      </c>
      <c r="BM80" s="216" t="s">
        <v>82</v>
      </c>
    </row>
    <row r="81" s="2" customFormat="1">
      <c r="A81" s="39"/>
      <c r="B81" s="40"/>
      <c r="C81" s="41"/>
      <c r="D81" s="218" t="s">
        <v>157</v>
      </c>
      <c r="E81" s="41"/>
      <c r="F81" s="219" t="s">
        <v>1966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157</v>
      </c>
      <c r="AU81" s="18" t="s">
        <v>72</v>
      </c>
    </row>
    <row r="82" s="2" customFormat="1" ht="24.15" customHeight="1">
      <c r="A82" s="39"/>
      <c r="B82" s="40"/>
      <c r="C82" s="205" t="s">
        <v>82</v>
      </c>
      <c r="D82" s="205" t="s">
        <v>150</v>
      </c>
      <c r="E82" s="206" t="s">
        <v>1967</v>
      </c>
      <c r="F82" s="207" t="s">
        <v>1968</v>
      </c>
      <c r="G82" s="208" t="s">
        <v>174</v>
      </c>
      <c r="H82" s="209">
        <v>11.972</v>
      </c>
      <c r="I82" s="210"/>
      <c r="J82" s="211">
        <f>ROUND(I82*H82,2)</f>
        <v>0</v>
      </c>
      <c r="K82" s="207" t="s">
        <v>19</v>
      </c>
      <c r="L82" s="45"/>
      <c r="M82" s="212" t="s">
        <v>19</v>
      </c>
      <c r="N82" s="213" t="s">
        <v>43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155</v>
      </c>
      <c r="AT82" s="216" t="s">
        <v>150</v>
      </c>
      <c r="AU82" s="216" t="s">
        <v>72</v>
      </c>
      <c r="AY82" s="18" t="s">
        <v>148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80</v>
      </c>
      <c r="BK82" s="217">
        <f>ROUND(I82*H82,2)</f>
        <v>0</v>
      </c>
      <c r="BL82" s="18" t="s">
        <v>155</v>
      </c>
      <c r="BM82" s="216" t="s">
        <v>155</v>
      </c>
    </row>
    <row r="83" s="2" customFormat="1">
      <c r="A83" s="39"/>
      <c r="B83" s="40"/>
      <c r="C83" s="41"/>
      <c r="D83" s="218" t="s">
        <v>157</v>
      </c>
      <c r="E83" s="41"/>
      <c r="F83" s="219" t="s">
        <v>1968</v>
      </c>
      <c r="G83" s="41"/>
      <c r="H83" s="41"/>
      <c r="I83" s="220"/>
      <c r="J83" s="41"/>
      <c r="K83" s="41"/>
      <c r="L83" s="45"/>
      <c r="M83" s="221"/>
      <c r="N83" s="222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157</v>
      </c>
      <c r="AU83" s="18" t="s">
        <v>72</v>
      </c>
    </row>
    <row r="84" s="2" customFormat="1" ht="16.5" customHeight="1">
      <c r="A84" s="39"/>
      <c r="B84" s="40"/>
      <c r="C84" s="205" t="s">
        <v>163</v>
      </c>
      <c r="D84" s="205" t="s">
        <v>150</v>
      </c>
      <c r="E84" s="206" t="s">
        <v>1969</v>
      </c>
      <c r="F84" s="207" t="s">
        <v>1970</v>
      </c>
      <c r="G84" s="208" t="s">
        <v>174</v>
      </c>
      <c r="H84" s="209">
        <v>39.100000000000001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155</v>
      </c>
      <c r="AT84" s="216" t="s">
        <v>150</v>
      </c>
      <c r="AU84" s="216" t="s">
        <v>72</v>
      </c>
      <c r="AY84" s="18" t="s">
        <v>148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80</v>
      </c>
      <c r="BK84" s="217">
        <f>ROUND(I84*H84,2)</f>
        <v>0</v>
      </c>
      <c r="BL84" s="18" t="s">
        <v>155</v>
      </c>
      <c r="BM84" s="216" t="s">
        <v>193</v>
      </c>
    </row>
    <row r="85" s="2" customFormat="1">
      <c r="A85" s="39"/>
      <c r="B85" s="40"/>
      <c r="C85" s="41"/>
      <c r="D85" s="218" t="s">
        <v>157</v>
      </c>
      <c r="E85" s="41"/>
      <c r="F85" s="219" t="s">
        <v>1970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157</v>
      </c>
      <c r="AU85" s="18" t="s">
        <v>72</v>
      </c>
    </row>
    <row r="86" s="2" customFormat="1" ht="24.15" customHeight="1">
      <c r="A86" s="39"/>
      <c r="B86" s="40"/>
      <c r="C86" s="205" t="s">
        <v>155</v>
      </c>
      <c r="D86" s="205" t="s">
        <v>150</v>
      </c>
      <c r="E86" s="206" t="s">
        <v>1971</v>
      </c>
      <c r="F86" s="207" t="s">
        <v>1972</v>
      </c>
      <c r="G86" s="208" t="s">
        <v>174</v>
      </c>
      <c r="H86" s="209">
        <v>13.603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155</v>
      </c>
      <c r="AT86" s="216" t="s">
        <v>150</v>
      </c>
      <c r="AU86" s="216" t="s">
        <v>72</v>
      </c>
      <c r="AY86" s="18" t="s">
        <v>148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155</v>
      </c>
      <c r="BM86" s="216" t="s">
        <v>205</v>
      </c>
    </row>
    <row r="87" s="2" customFormat="1">
      <c r="A87" s="39"/>
      <c r="B87" s="40"/>
      <c r="C87" s="41"/>
      <c r="D87" s="218" t="s">
        <v>157</v>
      </c>
      <c r="E87" s="41"/>
      <c r="F87" s="219" t="s">
        <v>1972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157</v>
      </c>
      <c r="AU87" s="18" t="s">
        <v>72</v>
      </c>
    </row>
    <row r="88" s="2" customFormat="1" ht="24.15" customHeight="1">
      <c r="A88" s="39"/>
      <c r="B88" s="40"/>
      <c r="C88" s="205" t="s">
        <v>186</v>
      </c>
      <c r="D88" s="205" t="s">
        <v>150</v>
      </c>
      <c r="E88" s="206" t="s">
        <v>1973</v>
      </c>
      <c r="F88" s="207" t="s">
        <v>1974</v>
      </c>
      <c r="G88" s="208" t="s">
        <v>174</v>
      </c>
      <c r="H88" s="209">
        <v>25.489000000000001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155</v>
      </c>
      <c r="AT88" s="216" t="s">
        <v>150</v>
      </c>
      <c r="AU88" s="216" t="s">
        <v>72</v>
      </c>
      <c r="AY88" s="18" t="s">
        <v>148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155</v>
      </c>
      <c r="BM88" s="216" t="s">
        <v>217</v>
      </c>
    </row>
    <row r="89" s="2" customFormat="1">
      <c r="A89" s="39"/>
      <c r="B89" s="40"/>
      <c r="C89" s="41"/>
      <c r="D89" s="218" t="s">
        <v>157</v>
      </c>
      <c r="E89" s="41"/>
      <c r="F89" s="219" t="s">
        <v>1974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157</v>
      </c>
      <c r="AU89" s="18" t="s">
        <v>72</v>
      </c>
    </row>
    <row r="90" s="2" customFormat="1" ht="21.75" customHeight="1">
      <c r="A90" s="39"/>
      <c r="B90" s="40"/>
      <c r="C90" s="205" t="s">
        <v>193</v>
      </c>
      <c r="D90" s="205" t="s">
        <v>150</v>
      </c>
      <c r="E90" s="206" t="s">
        <v>1905</v>
      </c>
      <c r="F90" s="207" t="s">
        <v>1906</v>
      </c>
      <c r="G90" s="208" t="s">
        <v>167</v>
      </c>
      <c r="H90" s="209">
        <v>0.34699999999999998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155</v>
      </c>
      <c r="AT90" s="216" t="s">
        <v>150</v>
      </c>
      <c r="AU90" s="216" t="s">
        <v>72</v>
      </c>
      <c r="AY90" s="18" t="s">
        <v>148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155</v>
      </c>
      <c r="BM90" s="216" t="s">
        <v>231</v>
      </c>
    </row>
    <row r="91" s="2" customFormat="1">
      <c r="A91" s="39"/>
      <c r="B91" s="40"/>
      <c r="C91" s="41"/>
      <c r="D91" s="218" t="s">
        <v>157</v>
      </c>
      <c r="E91" s="41"/>
      <c r="F91" s="219" t="s">
        <v>1906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157</v>
      </c>
      <c r="AU91" s="18" t="s">
        <v>72</v>
      </c>
    </row>
    <row r="92" s="2" customFormat="1" ht="24.15" customHeight="1">
      <c r="A92" s="39"/>
      <c r="B92" s="40"/>
      <c r="C92" s="205" t="s">
        <v>199</v>
      </c>
      <c r="D92" s="205" t="s">
        <v>150</v>
      </c>
      <c r="E92" s="206" t="s">
        <v>1975</v>
      </c>
      <c r="F92" s="207" t="s">
        <v>1976</v>
      </c>
      <c r="G92" s="208" t="s">
        <v>220</v>
      </c>
      <c r="H92" s="209">
        <v>20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155</v>
      </c>
      <c r="AT92" s="216" t="s">
        <v>150</v>
      </c>
      <c r="AU92" s="216" t="s">
        <v>72</v>
      </c>
      <c r="AY92" s="18" t="s">
        <v>148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155</v>
      </c>
      <c r="BM92" s="216" t="s">
        <v>243</v>
      </c>
    </row>
    <row r="93" s="2" customFormat="1">
      <c r="A93" s="39"/>
      <c r="B93" s="40"/>
      <c r="C93" s="41"/>
      <c r="D93" s="218" t="s">
        <v>157</v>
      </c>
      <c r="E93" s="41"/>
      <c r="F93" s="219" t="s">
        <v>1976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157</v>
      </c>
      <c r="AU93" s="18" t="s">
        <v>72</v>
      </c>
    </row>
    <row r="94" s="2" customFormat="1" ht="24.15" customHeight="1">
      <c r="A94" s="39"/>
      <c r="B94" s="40"/>
      <c r="C94" s="205" t="s">
        <v>205</v>
      </c>
      <c r="D94" s="205" t="s">
        <v>150</v>
      </c>
      <c r="E94" s="206" t="s">
        <v>1977</v>
      </c>
      <c r="F94" s="207" t="s">
        <v>1978</v>
      </c>
      <c r="G94" s="208" t="s">
        <v>220</v>
      </c>
      <c r="H94" s="209">
        <v>20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155</v>
      </c>
      <c r="AT94" s="216" t="s">
        <v>150</v>
      </c>
      <c r="AU94" s="216" t="s">
        <v>72</v>
      </c>
      <c r="AY94" s="18" t="s">
        <v>148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155</v>
      </c>
      <c r="BM94" s="216" t="s">
        <v>261</v>
      </c>
    </row>
    <row r="95" s="2" customFormat="1">
      <c r="A95" s="39"/>
      <c r="B95" s="40"/>
      <c r="C95" s="41"/>
      <c r="D95" s="218" t="s">
        <v>157</v>
      </c>
      <c r="E95" s="41"/>
      <c r="F95" s="219" t="s">
        <v>1978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157</v>
      </c>
      <c r="AU95" s="18" t="s">
        <v>72</v>
      </c>
    </row>
    <row r="96" s="2" customFormat="1" ht="24.15" customHeight="1">
      <c r="A96" s="39"/>
      <c r="B96" s="40"/>
      <c r="C96" s="205" t="s">
        <v>179</v>
      </c>
      <c r="D96" s="205" t="s">
        <v>150</v>
      </c>
      <c r="E96" s="206" t="s">
        <v>1979</v>
      </c>
      <c r="F96" s="207" t="s">
        <v>1980</v>
      </c>
      <c r="G96" s="208" t="s">
        <v>220</v>
      </c>
      <c r="H96" s="209">
        <v>20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155</v>
      </c>
      <c r="AT96" s="216" t="s">
        <v>150</v>
      </c>
      <c r="AU96" s="216" t="s">
        <v>72</v>
      </c>
      <c r="AY96" s="18" t="s">
        <v>148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155</v>
      </c>
      <c r="BM96" s="216" t="s">
        <v>277</v>
      </c>
    </row>
    <row r="97" s="2" customFormat="1">
      <c r="A97" s="39"/>
      <c r="B97" s="40"/>
      <c r="C97" s="41"/>
      <c r="D97" s="218" t="s">
        <v>157</v>
      </c>
      <c r="E97" s="41"/>
      <c r="F97" s="219" t="s">
        <v>1980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157</v>
      </c>
      <c r="AU97" s="18" t="s">
        <v>72</v>
      </c>
    </row>
    <row r="98" s="2" customFormat="1" ht="24.15" customHeight="1">
      <c r="A98" s="39"/>
      <c r="B98" s="40"/>
      <c r="C98" s="205" t="s">
        <v>217</v>
      </c>
      <c r="D98" s="205" t="s">
        <v>150</v>
      </c>
      <c r="E98" s="206" t="s">
        <v>1981</v>
      </c>
      <c r="F98" s="207" t="s">
        <v>1982</v>
      </c>
      <c r="G98" s="208" t="s">
        <v>220</v>
      </c>
      <c r="H98" s="209">
        <v>20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155</v>
      </c>
      <c r="AT98" s="216" t="s">
        <v>150</v>
      </c>
      <c r="AU98" s="216" t="s">
        <v>72</v>
      </c>
      <c r="AY98" s="18" t="s">
        <v>148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155</v>
      </c>
      <c r="BM98" s="216" t="s">
        <v>289</v>
      </c>
    </row>
    <row r="99" s="2" customFormat="1">
      <c r="A99" s="39"/>
      <c r="B99" s="40"/>
      <c r="C99" s="41"/>
      <c r="D99" s="218" t="s">
        <v>157</v>
      </c>
      <c r="E99" s="41"/>
      <c r="F99" s="219" t="s">
        <v>1982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157</v>
      </c>
      <c r="AU99" s="18" t="s">
        <v>72</v>
      </c>
    </row>
    <row r="100" s="2" customFormat="1" ht="24.15" customHeight="1">
      <c r="A100" s="39"/>
      <c r="B100" s="40"/>
      <c r="C100" s="205" t="s">
        <v>224</v>
      </c>
      <c r="D100" s="205" t="s">
        <v>150</v>
      </c>
      <c r="E100" s="206" t="s">
        <v>1983</v>
      </c>
      <c r="F100" s="207" t="s">
        <v>1984</v>
      </c>
      <c r="G100" s="208" t="s">
        <v>377</v>
      </c>
      <c r="H100" s="209">
        <v>4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155</v>
      </c>
      <c r="AT100" s="216" t="s">
        <v>150</v>
      </c>
      <c r="AU100" s="216" t="s">
        <v>72</v>
      </c>
      <c r="AY100" s="18" t="s">
        <v>148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155</v>
      </c>
      <c r="BM100" s="216" t="s">
        <v>303</v>
      </c>
    </row>
    <row r="101" s="2" customFormat="1">
      <c r="A101" s="39"/>
      <c r="B101" s="40"/>
      <c r="C101" s="41"/>
      <c r="D101" s="218" t="s">
        <v>157</v>
      </c>
      <c r="E101" s="41"/>
      <c r="F101" s="219" t="s">
        <v>1984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157</v>
      </c>
      <c r="AU101" s="18" t="s">
        <v>72</v>
      </c>
    </row>
    <row r="102" s="2" customFormat="1" ht="24.15" customHeight="1">
      <c r="A102" s="39"/>
      <c r="B102" s="40"/>
      <c r="C102" s="205" t="s">
        <v>231</v>
      </c>
      <c r="D102" s="205" t="s">
        <v>150</v>
      </c>
      <c r="E102" s="206" t="s">
        <v>1985</v>
      </c>
      <c r="F102" s="207" t="s">
        <v>1986</v>
      </c>
      <c r="G102" s="208" t="s">
        <v>377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155</v>
      </c>
      <c r="AT102" s="216" t="s">
        <v>150</v>
      </c>
      <c r="AU102" s="216" t="s">
        <v>72</v>
      </c>
      <c r="AY102" s="18" t="s">
        <v>148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155</v>
      </c>
      <c r="BM102" s="216" t="s">
        <v>315</v>
      </c>
    </row>
    <row r="103" s="2" customFormat="1">
      <c r="A103" s="39"/>
      <c r="B103" s="40"/>
      <c r="C103" s="41"/>
      <c r="D103" s="218" t="s">
        <v>157</v>
      </c>
      <c r="E103" s="41"/>
      <c r="F103" s="219" t="s">
        <v>1986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157</v>
      </c>
      <c r="AU103" s="18" t="s">
        <v>72</v>
      </c>
    </row>
    <row r="104" s="2" customFormat="1" ht="16.5" customHeight="1">
      <c r="A104" s="39"/>
      <c r="B104" s="40"/>
      <c r="C104" s="205" t="s">
        <v>237</v>
      </c>
      <c r="D104" s="205" t="s">
        <v>150</v>
      </c>
      <c r="E104" s="206" t="s">
        <v>1987</v>
      </c>
      <c r="F104" s="207" t="s">
        <v>1988</v>
      </c>
      <c r="G104" s="208" t="s">
        <v>377</v>
      </c>
      <c r="H104" s="209">
        <v>20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155</v>
      </c>
      <c r="AT104" s="216" t="s">
        <v>150</v>
      </c>
      <c r="AU104" s="216" t="s">
        <v>72</v>
      </c>
      <c r="AY104" s="18" t="s">
        <v>148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155</v>
      </c>
      <c r="BM104" s="216" t="s">
        <v>331</v>
      </c>
    </row>
    <row r="105" s="2" customFormat="1">
      <c r="A105" s="39"/>
      <c r="B105" s="40"/>
      <c r="C105" s="41"/>
      <c r="D105" s="218" t="s">
        <v>157</v>
      </c>
      <c r="E105" s="41"/>
      <c r="F105" s="219" t="s">
        <v>1988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157</v>
      </c>
      <c r="AU105" s="18" t="s">
        <v>72</v>
      </c>
    </row>
    <row r="106" s="2" customFormat="1" ht="21.75" customHeight="1">
      <c r="A106" s="39"/>
      <c r="B106" s="40"/>
      <c r="C106" s="205" t="s">
        <v>243</v>
      </c>
      <c r="D106" s="205" t="s">
        <v>150</v>
      </c>
      <c r="E106" s="206" t="s">
        <v>1989</v>
      </c>
      <c r="F106" s="207" t="s">
        <v>1990</v>
      </c>
      <c r="G106" s="208" t="s">
        <v>167</v>
      </c>
      <c r="H106" s="209">
        <v>2.1480000000000001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155</v>
      </c>
      <c r="AT106" s="216" t="s">
        <v>150</v>
      </c>
      <c r="AU106" s="216" t="s">
        <v>72</v>
      </c>
      <c r="AY106" s="18" t="s">
        <v>148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155</v>
      </c>
      <c r="BM106" s="216" t="s">
        <v>350</v>
      </c>
    </row>
    <row r="107" s="2" customFormat="1">
      <c r="A107" s="39"/>
      <c r="B107" s="40"/>
      <c r="C107" s="41"/>
      <c r="D107" s="218" t="s">
        <v>157</v>
      </c>
      <c r="E107" s="41"/>
      <c r="F107" s="219" t="s">
        <v>1990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157</v>
      </c>
      <c r="AU107" s="18" t="s">
        <v>72</v>
      </c>
    </row>
    <row r="108" s="2" customFormat="1" ht="21.75" customHeight="1">
      <c r="A108" s="39"/>
      <c r="B108" s="40"/>
      <c r="C108" s="205" t="s">
        <v>8</v>
      </c>
      <c r="D108" s="205" t="s">
        <v>150</v>
      </c>
      <c r="E108" s="206" t="s">
        <v>1991</v>
      </c>
      <c r="F108" s="207" t="s">
        <v>1992</v>
      </c>
      <c r="G108" s="208" t="s">
        <v>220</v>
      </c>
      <c r="H108" s="209">
        <v>19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155</v>
      </c>
      <c r="AT108" s="216" t="s">
        <v>150</v>
      </c>
      <c r="AU108" s="216" t="s">
        <v>72</v>
      </c>
      <c r="AY108" s="18" t="s">
        <v>148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155</v>
      </c>
      <c r="BM108" s="216" t="s">
        <v>365</v>
      </c>
    </row>
    <row r="109" s="2" customFormat="1">
      <c r="A109" s="39"/>
      <c r="B109" s="40"/>
      <c r="C109" s="41"/>
      <c r="D109" s="218" t="s">
        <v>157</v>
      </c>
      <c r="E109" s="41"/>
      <c r="F109" s="219" t="s">
        <v>1992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157</v>
      </c>
      <c r="AU109" s="18" t="s">
        <v>72</v>
      </c>
    </row>
    <row r="110" s="2" customFormat="1" ht="21.75" customHeight="1">
      <c r="A110" s="39"/>
      <c r="B110" s="40"/>
      <c r="C110" s="205" t="s">
        <v>261</v>
      </c>
      <c r="D110" s="205" t="s">
        <v>150</v>
      </c>
      <c r="E110" s="206" t="s">
        <v>1993</v>
      </c>
      <c r="F110" s="207" t="s">
        <v>1994</v>
      </c>
      <c r="G110" s="208" t="s">
        <v>220</v>
      </c>
      <c r="H110" s="209">
        <v>21.699999999999999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155</v>
      </c>
      <c r="AT110" s="216" t="s">
        <v>150</v>
      </c>
      <c r="AU110" s="216" t="s">
        <v>72</v>
      </c>
      <c r="AY110" s="18" t="s">
        <v>148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155</v>
      </c>
      <c r="BM110" s="216" t="s">
        <v>383</v>
      </c>
    </row>
    <row r="111" s="2" customFormat="1">
      <c r="A111" s="39"/>
      <c r="B111" s="40"/>
      <c r="C111" s="41"/>
      <c r="D111" s="218" t="s">
        <v>157</v>
      </c>
      <c r="E111" s="41"/>
      <c r="F111" s="219" t="s">
        <v>1994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157</v>
      </c>
      <c r="AU111" s="18" t="s">
        <v>72</v>
      </c>
    </row>
    <row r="112" s="2" customFormat="1" ht="16.5" customHeight="1">
      <c r="A112" s="39"/>
      <c r="B112" s="40"/>
      <c r="C112" s="205" t="s">
        <v>268</v>
      </c>
      <c r="D112" s="205" t="s">
        <v>150</v>
      </c>
      <c r="E112" s="206" t="s">
        <v>80</v>
      </c>
      <c r="F112" s="207" t="s">
        <v>1995</v>
      </c>
      <c r="G112" s="208" t="s">
        <v>174</v>
      </c>
      <c r="H112" s="209">
        <v>57.960000000000001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155</v>
      </c>
      <c r="AT112" s="216" t="s">
        <v>150</v>
      </c>
      <c r="AU112" s="216" t="s">
        <v>72</v>
      </c>
      <c r="AY112" s="18" t="s">
        <v>148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155</v>
      </c>
      <c r="BM112" s="216" t="s">
        <v>395</v>
      </c>
    </row>
    <row r="113" s="2" customFormat="1">
      <c r="A113" s="39"/>
      <c r="B113" s="40"/>
      <c r="C113" s="41"/>
      <c r="D113" s="218" t="s">
        <v>157</v>
      </c>
      <c r="E113" s="41"/>
      <c r="F113" s="219" t="s">
        <v>1995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157</v>
      </c>
      <c r="AU113" s="18" t="s">
        <v>72</v>
      </c>
    </row>
    <row r="114" s="2" customFormat="1" ht="21.75" customHeight="1">
      <c r="A114" s="39"/>
      <c r="B114" s="40"/>
      <c r="C114" s="205" t="s">
        <v>277</v>
      </c>
      <c r="D114" s="205" t="s">
        <v>150</v>
      </c>
      <c r="E114" s="206" t="s">
        <v>1996</v>
      </c>
      <c r="F114" s="207" t="s">
        <v>1997</v>
      </c>
      <c r="G114" s="208" t="s">
        <v>220</v>
      </c>
      <c r="H114" s="209">
        <v>15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155</v>
      </c>
      <c r="AT114" s="216" t="s">
        <v>150</v>
      </c>
      <c r="AU114" s="216" t="s">
        <v>72</v>
      </c>
      <c r="AY114" s="18" t="s">
        <v>148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155</v>
      </c>
      <c r="BM114" s="216" t="s">
        <v>406</v>
      </c>
    </row>
    <row r="115" s="2" customFormat="1">
      <c r="A115" s="39"/>
      <c r="B115" s="40"/>
      <c r="C115" s="41"/>
      <c r="D115" s="218" t="s">
        <v>157</v>
      </c>
      <c r="E115" s="41"/>
      <c r="F115" s="219" t="s">
        <v>1997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157</v>
      </c>
      <c r="AU115" s="18" t="s">
        <v>72</v>
      </c>
    </row>
    <row r="116" s="2" customFormat="1" ht="21.75" customHeight="1">
      <c r="A116" s="39"/>
      <c r="B116" s="40"/>
      <c r="C116" s="205" t="s">
        <v>283</v>
      </c>
      <c r="D116" s="205" t="s">
        <v>150</v>
      </c>
      <c r="E116" s="206" t="s">
        <v>1998</v>
      </c>
      <c r="F116" s="207" t="s">
        <v>1999</v>
      </c>
      <c r="G116" s="208" t="s">
        <v>377</v>
      </c>
      <c r="H116" s="209">
        <v>15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155</v>
      </c>
      <c r="AT116" s="216" t="s">
        <v>150</v>
      </c>
      <c r="AU116" s="216" t="s">
        <v>72</v>
      </c>
      <c r="AY116" s="18" t="s">
        <v>148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155</v>
      </c>
      <c r="BM116" s="216" t="s">
        <v>424</v>
      </c>
    </row>
    <row r="117" s="2" customFormat="1">
      <c r="A117" s="39"/>
      <c r="B117" s="40"/>
      <c r="C117" s="41"/>
      <c r="D117" s="218" t="s">
        <v>157</v>
      </c>
      <c r="E117" s="41"/>
      <c r="F117" s="219" t="s">
        <v>1999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157</v>
      </c>
      <c r="AU117" s="18" t="s">
        <v>72</v>
      </c>
    </row>
    <row r="118" s="2" customFormat="1" ht="21.75" customHeight="1">
      <c r="A118" s="39"/>
      <c r="B118" s="40"/>
      <c r="C118" s="205" t="s">
        <v>289</v>
      </c>
      <c r="D118" s="205" t="s">
        <v>150</v>
      </c>
      <c r="E118" s="206" t="s">
        <v>2000</v>
      </c>
      <c r="F118" s="207" t="s">
        <v>2001</v>
      </c>
      <c r="G118" s="208" t="s">
        <v>220</v>
      </c>
      <c r="H118" s="209">
        <v>82.299999999999997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155</v>
      </c>
      <c r="AT118" s="216" t="s">
        <v>150</v>
      </c>
      <c r="AU118" s="216" t="s">
        <v>72</v>
      </c>
      <c r="AY118" s="18" t="s">
        <v>148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155</v>
      </c>
      <c r="BM118" s="216" t="s">
        <v>436</v>
      </c>
    </row>
    <row r="119" s="2" customFormat="1">
      <c r="A119" s="39"/>
      <c r="B119" s="40"/>
      <c r="C119" s="41"/>
      <c r="D119" s="218" t="s">
        <v>157</v>
      </c>
      <c r="E119" s="41"/>
      <c r="F119" s="219" t="s">
        <v>2001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157</v>
      </c>
      <c r="AU119" s="18" t="s">
        <v>72</v>
      </c>
    </row>
    <row r="120" s="2" customFormat="1" ht="21.75" customHeight="1">
      <c r="A120" s="39"/>
      <c r="B120" s="40"/>
      <c r="C120" s="205" t="s">
        <v>7</v>
      </c>
      <c r="D120" s="205" t="s">
        <v>150</v>
      </c>
      <c r="E120" s="206" t="s">
        <v>2002</v>
      </c>
      <c r="F120" s="207" t="s">
        <v>2003</v>
      </c>
      <c r="G120" s="208" t="s">
        <v>377</v>
      </c>
      <c r="H120" s="209">
        <v>2.2999999999999998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155</v>
      </c>
      <c r="AT120" s="216" t="s">
        <v>150</v>
      </c>
      <c r="AU120" s="216" t="s">
        <v>72</v>
      </c>
      <c r="AY120" s="18" t="s">
        <v>148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155</v>
      </c>
      <c r="BM120" s="216" t="s">
        <v>453</v>
      </c>
    </row>
    <row r="121" s="2" customFormat="1">
      <c r="A121" s="39"/>
      <c r="B121" s="40"/>
      <c r="C121" s="41"/>
      <c r="D121" s="218" t="s">
        <v>157</v>
      </c>
      <c r="E121" s="41"/>
      <c r="F121" s="219" t="s">
        <v>2003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157</v>
      </c>
      <c r="AU121" s="18" t="s">
        <v>72</v>
      </c>
    </row>
    <row r="122" s="2" customFormat="1" ht="21.75" customHeight="1">
      <c r="A122" s="39"/>
      <c r="B122" s="40"/>
      <c r="C122" s="205" t="s">
        <v>303</v>
      </c>
      <c r="D122" s="205" t="s">
        <v>150</v>
      </c>
      <c r="E122" s="206" t="s">
        <v>2004</v>
      </c>
      <c r="F122" s="207" t="s">
        <v>2005</v>
      </c>
      <c r="G122" s="208" t="s">
        <v>377</v>
      </c>
      <c r="H122" s="209">
        <v>80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155</v>
      </c>
      <c r="AT122" s="216" t="s">
        <v>150</v>
      </c>
      <c r="AU122" s="216" t="s">
        <v>72</v>
      </c>
      <c r="AY122" s="18" t="s">
        <v>148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155</v>
      </c>
      <c r="BM122" s="216" t="s">
        <v>475</v>
      </c>
    </row>
    <row r="123" s="2" customFormat="1">
      <c r="A123" s="39"/>
      <c r="B123" s="40"/>
      <c r="C123" s="41"/>
      <c r="D123" s="218" t="s">
        <v>157</v>
      </c>
      <c r="E123" s="41"/>
      <c r="F123" s="219" t="s">
        <v>2005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157</v>
      </c>
      <c r="AU123" s="18" t="s">
        <v>72</v>
      </c>
    </row>
    <row r="124" s="2" customFormat="1" ht="21.75" customHeight="1">
      <c r="A124" s="39"/>
      <c r="B124" s="40"/>
      <c r="C124" s="205" t="s">
        <v>309</v>
      </c>
      <c r="D124" s="205" t="s">
        <v>150</v>
      </c>
      <c r="E124" s="206" t="s">
        <v>2006</v>
      </c>
      <c r="F124" s="207" t="s">
        <v>2007</v>
      </c>
      <c r="G124" s="208" t="s">
        <v>220</v>
      </c>
      <c r="H124" s="209">
        <v>30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155</v>
      </c>
      <c r="AT124" s="216" t="s">
        <v>150</v>
      </c>
      <c r="AU124" s="216" t="s">
        <v>72</v>
      </c>
      <c r="AY124" s="18" t="s">
        <v>148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155</v>
      </c>
      <c r="BM124" s="216" t="s">
        <v>492</v>
      </c>
    </row>
    <row r="125" s="2" customFormat="1">
      <c r="A125" s="39"/>
      <c r="B125" s="40"/>
      <c r="C125" s="41"/>
      <c r="D125" s="218" t="s">
        <v>157</v>
      </c>
      <c r="E125" s="41"/>
      <c r="F125" s="219" t="s">
        <v>2007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157</v>
      </c>
      <c r="AU125" s="18" t="s">
        <v>72</v>
      </c>
    </row>
    <row r="126" s="2" customFormat="1" ht="21.75" customHeight="1">
      <c r="A126" s="39"/>
      <c r="B126" s="40"/>
      <c r="C126" s="205" t="s">
        <v>315</v>
      </c>
      <c r="D126" s="205" t="s">
        <v>150</v>
      </c>
      <c r="E126" s="206" t="s">
        <v>2008</v>
      </c>
      <c r="F126" s="207" t="s">
        <v>2009</v>
      </c>
      <c r="G126" s="208" t="s">
        <v>377</v>
      </c>
      <c r="H126" s="209">
        <v>30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155</v>
      </c>
      <c r="AT126" s="216" t="s">
        <v>150</v>
      </c>
      <c r="AU126" s="216" t="s">
        <v>72</v>
      </c>
      <c r="AY126" s="18" t="s">
        <v>148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155</v>
      </c>
      <c r="BM126" s="216" t="s">
        <v>506</v>
      </c>
    </row>
    <row r="127" s="2" customFormat="1">
      <c r="A127" s="39"/>
      <c r="B127" s="40"/>
      <c r="C127" s="41"/>
      <c r="D127" s="218" t="s">
        <v>157</v>
      </c>
      <c r="E127" s="41"/>
      <c r="F127" s="219" t="s">
        <v>2009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157</v>
      </c>
      <c r="AU127" s="18" t="s">
        <v>72</v>
      </c>
    </row>
    <row r="128" s="2" customFormat="1" ht="21.75" customHeight="1">
      <c r="A128" s="39"/>
      <c r="B128" s="40"/>
      <c r="C128" s="205" t="s">
        <v>322</v>
      </c>
      <c r="D128" s="205" t="s">
        <v>150</v>
      </c>
      <c r="E128" s="206" t="s">
        <v>2010</v>
      </c>
      <c r="F128" s="207" t="s">
        <v>2011</v>
      </c>
      <c r="G128" s="208" t="s">
        <v>220</v>
      </c>
      <c r="H128" s="209">
        <v>12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155</v>
      </c>
      <c r="AT128" s="216" t="s">
        <v>150</v>
      </c>
      <c r="AU128" s="216" t="s">
        <v>72</v>
      </c>
      <c r="AY128" s="18" t="s">
        <v>148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155</v>
      </c>
      <c r="BM128" s="216" t="s">
        <v>522</v>
      </c>
    </row>
    <row r="129" s="2" customFormat="1">
      <c r="A129" s="39"/>
      <c r="B129" s="40"/>
      <c r="C129" s="41"/>
      <c r="D129" s="218" t="s">
        <v>157</v>
      </c>
      <c r="E129" s="41"/>
      <c r="F129" s="219" t="s">
        <v>2011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157</v>
      </c>
      <c r="AU129" s="18" t="s">
        <v>72</v>
      </c>
    </row>
    <row r="130" s="2" customFormat="1" ht="21.75" customHeight="1">
      <c r="A130" s="39"/>
      <c r="B130" s="40"/>
      <c r="C130" s="205" t="s">
        <v>331</v>
      </c>
      <c r="D130" s="205" t="s">
        <v>150</v>
      </c>
      <c r="E130" s="206" t="s">
        <v>2012</v>
      </c>
      <c r="F130" s="207" t="s">
        <v>2013</v>
      </c>
      <c r="G130" s="208" t="s">
        <v>377</v>
      </c>
      <c r="H130" s="209">
        <v>5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155</v>
      </c>
      <c r="AT130" s="216" t="s">
        <v>150</v>
      </c>
      <c r="AU130" s="216" t="s">
        <v>72</v>
      </c>
      <c r="AY130" s="18" t="s">
        <v>148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155</v>
      </c>
      <c r="BM130" s="216" t="s">
        <v>536</v>
      </c>
    </row>
    <row r="131" s="2" customFormat="1">
      <c r="A131" s="39"/>
      <c r="B131" s="40"/>
      <c r="C131" s="41"/>
      <c r="D131" s="218" t="s">
        <v>157</v>
      </c>
      <c r="E131" s="41"/>
      <c r="F131" s="219" t="s">
        <v>2013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157</v>
      </c>
      <c r="AU131" s="18" t="s">
        <v>72</v>
      </c>
    </row>
    <row r="132" s="2" customFormat="1" ht="21.75" customHeight="1">
      <c r="A132" s="39"/>
      <c r="B132" s="40"/>
      <c r="C132" s="205" t="s">
        <v>340</v>
      </c>
      <c r="D132" s="205" t="s">
        <v>150</v>
      </c>
      <c r="E132" s="206" t="s">
        <v>2014</v>
      </c>
      <c r="F132" s="207" t="s">
        <v>2015</v>
      </c>
      <c r="G132" s="208" t="s">
        <v>377</v>
      </c>
      <c r="H132" s="209">
        <v>7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155</v>
      </c>
      <c r="AT132" s="216" t="s">
        <v>150</v>
      </c>
      <c r="AU132" s="216" t="s">
        <v>72</v>
      </c>
      <c r="AY132" s="18" t="s">
        <v>148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155</v>
      </c>
      <c r="BM132" s="216" t="s">
        <v>554</v>
      </c>
    </row>
    <row r="133" s="2" customFormat="1">
      <c r="A133" s="39"/>
      <c r="B133" s="40"/>
      <c r="C133" s="41"/>
      <c r="D133" s="218" t="s">
        <v>157</v>
      </c>
      <c r="E133" s="41"/>
      <c r="F133" s="219" t="s">
        <v>2015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157</v>
      </c>
      <c r="AU133" s="18" t="s">
        <v>72</v>
      </c>
    </row>
    <row r="134" s="2" customFormat="1" ht="21.75" customHeight="1">
      <c r="A134" s="39"/>
      <c r="B134" s="40"/>
      <c r="C134" s="205" t="s">
        <v>350</v>
      </c>
      <c r="D134" s="205" t="s">
        <v>150</v>
      </c>
      <c r="E134" s="206" t="s">
        <v>2016</v>
      </c>
      <c r="F134" s="207" t="s">
        <v>2017</v>
      </c>
      <c r="G134" s="208" t="s">
        <v>220</v>
      </c>
      <c r="H134" s="209">
        <v>12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155</v>
      </c>
      <c r="AT134" s="216" t="s">
        <v>150</v>
      </c>
      <c r="AU134" s="216" t="s">
        <v>72</v>
      </c>
      <c r="AY134" s="18" t="s">
        <v>148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155</v>
      </c>
      <c r="BM134" s="216" t="s">
        <v>570</v>
      </c>
    </row>
    <row r="135" s="2" customFormat="1">
      <c r="A135" s="39"/>
      <c r="B135" s="40"/>
      <c r="C135" s="41"/>
      <c r="D135" s="218" t="s">
        <v>157</v>
      </c>
      <c r="E135" s="41"/>
      <c r="F135" s="219" t="s">
        <v>2017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157</v>
      </c>
      <c r="AU135" s="18" t="s">
        <v>72</v>
      </c>
    </row>
    <row r="136" s="2" customFormat="1" ht="21.75" customHeight="1">
      <c r="A136" s="39"/>
      <c r="B136" s="40"/>
      <c r="C136" s="205" t="s">
        <v>357</v>
      </c>
      <c r="D136" s="205" t="s">
        <v>150</v>
      </c>
      <c r="E136" s="206" t="s">
        <v>2018</v>
      </c>
      <c r="F136" s="207" t="s">
        <v>2019</v>
      </c>
      <c r="G136" s="208" t="s">
        <v>377</v>
      </c>
      <c r="H136" s="209">
        <v>12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155</v>
      </c>
      <c r="AT136" s="216" t="s">
        <v>150</v>
      </c>
      <c r="AU136" s="216" t="s">
        <v>72</v>
      </c>
      <c r="AY136" s="18" t="s">
        <v>148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155</v>
      </c>
      <c r="BM136" s="216" t="s">
        <v>598</v>
      </c>
    </row>
    <row r="137" s="2" customFormat="1">
      <c r="A137" s="39"/>
      <c r="B137" s="40"/>
      <c r="C137" s="41"/>
      <c r="D137" s="218" t="s">
        <v>157</v>
      </c>
      <c r="E137" s="41"/>
      <c r="F137" s="219" t="s">
        <v>2019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157</v>
      </c>
      <c r="AU137" s="18" t="s">
        <v>72</v>
      </c>
    </row>
    <row r="138" s="2" customFormat="1" ht="21.75" customHeight="1">
      <c r="A138" s="39"/>
      <c r="B138" s="40"/>
      <c r="C138" s="205" t="s">
        <v>365</v>
      </c>
      <c r="D138" s="205" t="s">
        <v>150</v>
      </c>
      <c r="E138" s="206" t="s">
        <v>2020</v>
      </c>
      <c r="F138" s="207" t="s">
        <v>2021</v>
      </c>
      <c r="G138" s="208" t="s">
        <v>220</v>
      </c>
      <c r="H138" s="209">
        <v>16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155</v>
      </c>
      <c r="AT138" s="216" t="s">
        <v>150</v>
      </c>
      <c r="AU138" s="216" t="s">
        <v>72</v>
      </c>
      <c r="AY138" s="18" t="s">
        <v>148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155</v>
      </c>
      <c r="BM138" s="216" t="s">
        <v>610</v>
      </c>
    </row>
    <row r="139" s="2" customFormat="1">
      <c r="A139" s="39"/>
      <c r="B139" s="40"/>
      <c r="C139" s="41"/>
      <c r="D139" s="218" t="s">
        <v>157</v>
      </c>
      <c r="E139" s="41"/>
      <c r="F139" s="219" t="s">
        <v>2021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157</v>
      </c>
      <c r="AU139" s="18" t="s">
        <v>72</v>
      </c>
    </row>
    <row r="140" s="2" customFormat="1" ht="21.75" customHeight="1">
      <c r="A140" s="39"/>
      <c r="B140" s="40"/>
      <c r="C140" s="205" t="s">
        <v>374</v>
      </c>
      <c r="D140" s="205" t="s">
        <v>150</v>
      </c>
      <c r="E140" s="206" t="s">
        <v>2022</v>
      </c>
      <c r="F140" s="207" t="s">
        <v>2023</v>
      </c>
      <c r="G140" s="208" t="s">
        <v>377</v>
      </c>
      <c r="H140" s="209">
        <v>16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155</v>
      </c>
      <c r="AT140" s="216" t="s">
        <v>150</v>
      </c>
      <c r="AU140" s="216" t="s">
        <v>72</v>
      </c>
      <c r="AY140" s="18" t="s">
        <v>148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155</v>
      </c>
      <c r="BM140" s="216" t="s">
        <v>622</v>
      </c>
    </row>
    <row r="141" s="2" customFormat="1">
      <c r="A141" s="39"/>
      <c r="B141" s="40"/>
      <c r="C141" s="41"/>
      <c r="D141" s="218" t="s">
        <v>157</v>
      </c>
      <c r="E141" s="41"/>
      <c r="F141" s="219" t="s">
        <v>2023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157</v>
      </c>
      <c r="AU141" s="18" t="s">
        <v>72</v>
      </c>
    </row>
    <row r="142" s="2" customFormat="1" ht="21.75" customHeight="1">
      <c r="A142" s="39"/>
      <c r="B142" s="40"/>
      <c r="C142" s="205" t="s">
        <v>383</v>
      </c>
      <c r="D142" s="205" t="s">
        <v>150</v>
      </c>
      <c r="E142" s="206" t="s">
        <v>2024</v>
      </c>
      <c r="F142" s="207" t="s">
        <v>2025</v>
      </c>
      <c r="G142" s="208" t="s">
        <v>377</v>
      </c>
      <c r="H142" s="209">
        <v>5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155</v>
      </c>
      <c r="AT142" s="216" t="s">
        <v>150</v>
      </c>
      <c r="AU142" s="216" t="s">
        <v>72</v>
      </c>
      <c r="AY142" s="18" t="s">
        <v>148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155</v>
      </c>
      <c r="BM142" s="216" t="s">
        <v>643</v>
      </c>
    </row>
    <row r="143" s="2" customFormat="1">
      <c r="A143" s="39"/>
      <c r="B143" s="40"/>
      <c r="C143" s="41"/>
      <c r="D143" s="218" t="s">
        <v>157</v>
      </c>
      <c r="E143" s="41"/>
      <c r="F143" s="219" t="s">
        <v>2025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157</v>
      </c>
      <c r="AU143" s="18" t="s">
        <v>72</v>
      </c>
    </row>
    <row r="144" s="2" customFormat="1" ht="21.75" customHeight="1">
      <c r="A144" s="39"/>
      <c r="B144" s="40"/>
      <c r="C144" s="205" t="s">
        <v>389</v>
      </c>
      <c r="D144" s="205" t="s">
        <v>150</v>
      </c>
      <c r="E144" s="206" t="s">
        <v>2026</v>
      </c>
      <c r="F144" s="207" t="s">
        <v>2027</v>
      </c>
      <c r="G144" s="208" t="s">
        <v>377</v>
      </c>
      <c r="H144" s="209">
        <v>19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155</v>
      </c>
      <c r="AT144" s="216" t="s">
        <v>150</v>
      </c>
      <c r="AU144" s="216" t="s">
        <v>72</v>
      </c>
      <c r="AY144" s="18" t="s">
        <v>148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155</v>
      </c>
      <c r="BM144" s="216" t="s">
        <v>1013</v>
      </c>
    </row>
    <row r="145" s="2" customFormat="1">
      <c r="A145" s="39"/>
      <c r="B145" s="40"/>
      <c r="C145" s="41"/>
      <c r="D145" s="218" t="s">
        <v>157</v>
      </c>
      <c r="E145" s="41"/>
      <c r="F145" s="219" t="s">
        <v>2027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157</v>
      </c>
      <c r="AU145" s="18" t="s">
        <v>72</v>
      </c>
    </row>
    <row r="146" s="2" customFormat="1" ht="21.75" customHeight="1">
      <c r="A146" s="39"/>
      <c r="B146" s="40"/>
      <c r="C146" s="205" t="s">
        <v>395</v>
      </c>
      <c r="D146" s="205" t="s">
        <v>150</v>
      </c>
      <c r="E146" s="206" t="s">
        <v>2028</v>
      </c>
      <c r="F146" s="207" t="s">
        <v>2029</v>
      </c>
      <c r="G146" s="208" t="s">
        <v>377</v>
      </c>
      <c r="H146" s="209">
        <v>4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155</v>
      </c>
      <c r="AT146" s="216" t="s">
        <v>150</v>
      </c>
      <c r="AU146" s="216" t="s">
        <v>72</v>
      </c>
      <c r="AY146" s="18" t="s">
        <v>148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155</v>
      </c>
      <c r="BM146" s="216" t="s">
        <v>1032</v>
      </c>
    </row>
    <row r="147" s="2" customFormat="1">
      <c r="A147" s="39"/>
      <c r="B147" s="40"/>
      <c r="C147" s="41"/>
      <c r="D147" s="218" t="s">
        <v>157</v>
      </c>
      <c r="E147" s="41"/>
      <c r="F147" s="219" t="s">
        <v>2029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157</v>
      </c>
      <c r="AU147" s="18" t="s">
        <v>72</v>
      </c>
    </row>
    <row r="148" s="2" customFormat="1" ht="21.75" customHeight="1">
      <c r="A148" s="39"/>
      <c r="B148" s="40"/>
      <c r="C148" s="205" t="s">
        <v>399</v>
      </c>
      <c r="D148" s="205" t="s">
        <v>150</v>
      </c>
      <c r="E148" s="206" t="s">
        <v>2030</v>
      </c>
      <c r="F148" s="207" t="s">
        <v>2031</v>
      </c>
      <c r="G148" s="208" t="s">
        <v>377</v>
      </c>
      <c r="H148" s="209">
        <v>9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155</v>
      </c>
      <c r="AT148" s="216" t="s">
        <v>150</v>
      </c>
      <c r="AU148" s="216" t="s">
        <v>72</v>
      </c>
      <c r="AY148" s="18" t="s">
        <v>148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155</v>
      </c>
      <c r="BM148" s="216" t="s">
        <v>1045</v>
      </c>
    </row>
    <row r="149" s="2" customFormat="1">
      <c r="A149" s="39"/>
      <c r="B149" s="40"/>
      <c r="C149" s="41"/>
      <c r="D149" s="218" t="s">
        <v>157</v>
      </c>
      <c r="E149" s="41"/>
      <c r="F149" s="219" t="s">
        <v>2031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157</v>
      </c>
      <c r="AU149" s="18" t="s">
        <v>72</v>
      </c>
    </row>
    <row r="150" s="2" customFormat="1" ht="21.75" customHeight="1">
      <c r="A150" s="39"/>
      <c r="B150" s="40"/>
      <c r="C150" s="205" t="s">
        <v>406</v>
      </c>
      <c r="D150" s="205" t="s">
        <v>150</v>
      </c>
      <c r="E150" s="206" t="s">
        <v>2032</v>
      </c>
      <c r="F150" s="207" t="s">
        <v>2033</v>
      </c>
      <c r="G150" s="208" t="s">
        <v>377</v>
      </c>
      <c r="H150" s="209">
        <v>4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155</v>
      </c>
      <c r="AT150" s="216" t="s">
        <v>150</v>
      </c>
      <c r="AU150" s="216" t="s">
        <v>72</v>
      </c>
      <c r="AY150" s="18" t="s">
        <v>148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155</v>
      </c>
      <c r="BM150" s="216" t="s">
        <v>1059</v>
      </c>
    </row>
    <row r="151" s="2" customFormat="1">
      <c r="A151" s="39"/>
      <c r="B151" s="40"/>
      <c r="C151" s="41"/>
      <c r="D151" s="218" t="s">
        <v>157</v>
      </c>
      <c r="E151" s="41"/>
      <c r="F151" s="219" t="s">
        <v>2033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157</v>
      </c>
      <c r="AU151" s="18" t="s">
        <v>72</v>
      </c>
    </row>
    <row r="152" s="2" customFormat="1" ht="21.75" customHeight="1">
      <c r="A152" s="39"/>
      <c r="B152" s="40"/>
      <c r="C152" s="205" t="s">
        <v>415</v>
      </c>
      <c r="D152" s="205" t="s">
        <v>150</v>
      </c>
      <c r="E152" s="206" t="s">
        <v>2034</v>
      </c>
      <c r="F152" s="207" t="s">
        <v>2035</v>
      </c>
      <c r="G152" s="208" t="s">
        <v>377</v>
      </c>
      <c r="H152" s="209">
        <v>5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155</v>
      </c>
      <c r="AT152" s="216" t="s">
        <v>150</v>
      </c>
      <c r="AU152" s="216" t="s">
        <v>72</v>
      </c>
      <c r="AY152" s="18" t="s">
        <v>148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155</v>
      </c>
      <c r="BM152" s="216" t="s">
        <v>1072</v>
      </c>
    </row>
    <row r="153" s="2" customFormat="1">
      <c r="A153" s="39"/>
      <c r="B153" s="40"/>
      <c r="C153" s="41"/>
      <c r="D153" s="218" t="s">
        <v>157</v>
      </c>
      <c r="E153" s="41"/>
      <c r="F153" s="219" t="s">
        <v>2035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157</v>
      </c>
      <c r="AU153" s="18" t="s">
        <v>72</v>
      </c>
    </row>
    <row r="154" s="2" customFormat="1" ht="21.75" customHeight="1">
      <c r="A154" s="39"/>
      <c r="B154" s="40"/>
      <c r="C154" s="205" t="s">
        <v>424</v>
      </c>
      <c r="D154" s="205" t="s">
        <v>150</v>
      </c>
      <c r="E154" s="206" t="s">
        <v>2036</v>
      </c>
      <c r="F154" s="207" t="s">
        <v>2037</v>
      </c>
      <c r="G154" s="208" t="s">
        <v>377</v>
      </c>
      <c r="H154" s="209">
        <v>2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155</v>
      </c>
      <c r="AT154" s="216" t="s">
        <v>150</v>
      </c>
      <c r="AU154" s="216" t="s">
        <v>72</v>
      </c>
      <c r="AY154" s="18" t="s">
        <v>148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155</v>
      </c>
      <c r="BM154" s="216" t="s">
        <v>1081</v>
      </c>
    </row>
    <row r="155" s="2" customFormat="1">
      <c r="A155" s="39"/>
      <c r="B155" s="40"/>
      <c r="C155" s="41"/>
      <c r="D155" s="218" t="s">
        <v>157</v>
      </c>
      <c r="E155" s="41"/>
      <c r="F155" s="219" t="s">
        <v>2037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157</v>
      </c>
      <c r="AU155" s="18" t="s">
        <v>72</v>
      </c>
    </row>
    <row r="156" s="2" customFormat="1" ht="16.5" customHeight="1">
      <c r="A156" s="39"/>
      <c r="B156" s="40"/>
      <c r="C156" s="205" t="s">
        <v>430</v>
      </c>
      <c r="D156" s="205" t="s">
        <v>150</v>
      </c>
      <c r="E156" s="206" t="s">
        <v>2038</v>
      </c>
      <c r="F156" s="207" t="s">
        <v>2039</v>
      </c>
      <c r="G156" s="208" t="s">
        <v>377</v>
      </c>
      <c r="H156" s="209">
        <v>1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155</v>
      </c>
      <c r="AT156" s="216" t="s">
        <v>150</v>
      </c>
      <c r="AU156" s="216" t="s">
        <v>72</v>
      </c>
      <c r="AY156" s="18" t="s">
        <v>148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155</v>
      </c>
      <c r="BM156" s="216" t="s">
        <v>1094</v>
      </c>
    </row>
    <row r="157" s="2" customFormat="1">
      <c r="A157" s="39"/>
      <c r="B157" s="40"/>
      <c r="C157" s="41"/>
      <c r="D157" s="218" t="s">
        <v>157</v>
      </c>
      <c r="E157" s="41"/>
      <c r="F157" s="219" t="s">
        <v>2039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157</v>
      </c>
      <c r="AU157" s="18" t="s">
        <v>72</v>
      </c>
    </row>
    <row r="158" s="2" customFormat="1" ht="16.5" customHeight="1">
      <c r="A158" s="39"/>
      <c r="B158" s="40"/>
      <c r="C158" s="205" t="s">
        <v>436</v>
      </c>
      <c r="D158" s="205" t="s">
        <v>150</v>
      </c>
      <c r="E158" s="206" t="s">
        <v>2040</v>
      </c>
      <c r="F158" s="207" t="s">
        <v>2041</v>
      </c>
      <c r="G158" s="208" t="s">
        <v>377</v>
      </c>
      <c r="H158" s="209">
        <v>3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155</v>
      </c>
      <c r="AT158" s="216" t="s">
        <v>150</v>
      </c>
      <c r="AU158" s="216" t="s">
        <v>72</v>
      </c>
      <c r="AY158" s="18" t="s">
        <v>148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155</v>
      </c>
      <c r="BM158" s="216" t="s">
        <v>1007</v>
      </c>
    </row>
    <row r="159" s="2" customFormat="1">
      <c r="A159" s="39"/>
      <c r="B159" s="40"/>
      <c r="C159" s="41"/>
      <c r="D159" s="218" t="s">
        <v>157</v>
      </c>
      <c r="E159" s="41"/>
      <c r="F159" s="219" t="s">
        <v>2041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157</v>
      </c>
      <c r="AU159" s="18" t="s">
        <v>72</v>
      </c>
    </row>
    <row r="160" s="2" customFormat="1" ht="16.5" customHeight="1">
      <c r="A160" s="39"/>
      <c r="B160" s="40"/>
      <c r="C160" s="205" t="s">
        <v>446</v>
      </c>
      <c r="D160" s="205" t="s">
        <v>150</v>
      </c>
      <c r="E160" s="206" t="s">
        <v>82</v>
      </c>
      <c r="F160" s="207" t="s">
        <v>2042</v>
      </c>
      <c r="G160" s="208" t="s">
        <v>174</v>
      </c>
      <c r="H160" s="209">
        <v>35.68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155</v>
      </c>
      <c r="AT160" s="216" t="s">
        <v>150</v>
      </c>
      <c r="AU160" s="216" t="s">
        <v>72</v>
      </c>
      <c r="AY160" s="18" t="s">
        <v>148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155</v>
      </c>
      <c r="BM160" s="216" t="s">
        <v>1119</v>
      </c>
    </row>
    <row r="161" s="2" customFormat="1">
      <c r="A161" s="39"/>
      <c r="B161" s="40"/>
      <c r="C161" s="41"/>
      <c r="D161" s="218" t="s">
        <v>157</v>
      </c>
      <c r="E161" s="41"/>
      <c r="F161" s="219" t="s">
        <v>2042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157</v>
      </c>
      <c r="AU161" s="18" t="s">
        <v>72</v>
      </c>
    </row>
    <row r="162" s="2" customFormat="1" ht="16.5" customHeight="1">
      <c r="A162" s="39"/>
      <c r="B162" s="40"/>
      <c r="C162" s="205" t="s">
        <v>453</v>
      </c>
      <c r="D162" s="205" t="s">
        <v>150</v>
      </c>
      <c r="E162" s="206" t="s">
        <v>2043</v>
      </c>
      <c r="F162" s="207" t="s">
        <v>2044</v>
      </c>
      <c r="G162" s="208" t="s">
        <v>377</v>
      </c>
      <c r="H162" s="209">
        <v>3</v>
      </c>
      <c r="I162" s="210"/>
      <c r="J162" s="211">
        <f>ROUND(I162*H162,2)</f>
        <v>0</v>
      </c>
      <c r="K162" s="207" t="s">
        <v>19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155</v>
      </c>
      <c r="AT162" s="216" t="s">
        <v>150</v>
      </c>
      <c r="AU162" s="216" t="s">
        <v>72</v>
      </c>
      <c r="AY162" s="18" t="s">
        <v>148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155</v>
      </c>
      <c r="BM162" s="216" t="s">
        <v>1130</v>
      </c>
    </row>
    <row r="163" s="2" customFormat="1">
      <c r="A163" s="39"/>
      <c r="B163" s="40"/>
      <c r="C163" s="41"/>
      <c r="D163" s="218" t="s">
        <v>157</v>
      </c>
      <c r="E163" s="41"/>
      <c r="F163" s="219" t="s">
        <v>2044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157</v>
      </c>
      <c r="AU163" s="18" t="s">
        <v>72</v>
      </c>
    </row>
    <row r="164" s="2" customFormat="1" ht="24.15" customHeight="1">
      <c r="A164" s="39"/>
      <c r="B164" s="40"/>
      <c r="C164" s="205" t="s">
        <v>465</v>
      </c>
      <c r="D164" s="205" t="s">
        <v>150</v>
      </c>
      <c r="E164" s="206" t="s">
        <v>2045</v>
      </c>
      <c r="F164" s="207" t="s">
        <v>2046</v>
      </c>
      <c r="G164" s="208" t="s">
        <v>377</v>
      </c>
      <c r="H164" s="209">
        <v>3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155</v>
      </c>
      <c r="AT164" s="216" t="s">
        <v>150</v>
      </c>
      <c r="AU164" s="216" t="s">
        <v>72</v>
      </c>
      <c r="AY164" s="18" t="s">
        <v>148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155</v>
      </c>
      <c r="BM164" s="216" t="s">
        <v>1147</v>
      </c>
    </row>
    <row r="165" s="2" customFormat="1">
      <c r="A165" s="39"/>
      <c r="B165" s="40"/>
      <c r="C165" s="41"/>
      <c r="D165" s="218" t="s">
        <v>157</v>
      </c>
      <c r="E165" s="41"/>
      <c r="F165" s="219" t="s">
        <v>2046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157</v>
      </c>
      <c r="AU165" s="18" t="s">
        <v>72</v>
      </c>
    </row>
    <row r="166" s="2" customFormat="1" ht="16.5" customHeight="1">
      <c r="A166" s="39"/>
      <c r="B166" s="40"/>
      <c r="C166" s="205" t="s">
        <v>475</v>
      </c>
      <c r="D166" s="205" t="s">
        <v>150</v>
      </c>
      <c r="E166" s="206" t="s">
        <v>163</v>
      </c>
      <c r="F166" s="207" t="s">
        <v>2047</v>
      </c>
      <c r="G166" s="208" t="s">
        <v>377</v>
      </c>
      <c r="H166" s="209">
        <v>2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155</v>
      </c>
      <c r="AT166" s="216" t="s">
        <v>150</v>
      </c>
      <c r="AU166" s="216" t="s">
        <v>72</v>
      </c>
      <c r="AY166" s="18" t="s">
        <v>148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155</v>
      </c>
      <c r="BM166" s="216" t="s">
        <v>1160</v>
      </c>
    </row>
    <row r="167" s="2" customFormat="1">
      <c r="A167" s="39"/>
      <c r="B167" s="40"/>
      <c r="C167" s="41"/>
      <c r="D167" s="218" t="s">
        <v>157</v>
      </c>
      <c r="E167" s="41"/>
      <c r="F167" s="219" t="s">
        <v>2047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157</v>
      </c>
      <c r="AU167" s="18" t="s">
        <v>72</v>
      </c>
    </row>
    <row r="168" s="2" customFormat="1" ht="16.5" customHeight="1">
      <c r="A168" s="39"/>
      <c r="B168" s="40"/>
      <c r="C168" s="205" t="s">
        <v>485</v>
      </c>
      <c r="D168" s="205" t="s">
        <v>150</v>
      </c>
      <c r="E168" s="206" t="s">
        <v>155</v>
      </c>
      <c r="F168" s="207" t="s">
        <v>2048</v>
      </c>
      <c r="G168" s="208" t="s">
        <v>377</v>
      </c>
      <c r="H168" s="209">
        <v>1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155</v>
      </c>
      <c r="AT168" s="216" t="s">
        <v>150</v>
      </c>
      <c r="AU168" s="216" t="s">
        <v>72</v>
      </c>
      <c r="AY168" s="18" t="s">
        <v>148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155</v>
      </c>
      <c r="BM168" s="216" t="s">
        <v>1172</v>
      </c>
    </row>
    <row r="169" s="2" customFormat="1">
      <c r="A169" s="39"/>
      <c r="B169" s="40"/>
      <c r="C169" s="41"/>
      <c r="D169" s="218" t="s">
        <v>157</v>
      </c>
      <c r="E169" s="41"/>
      <c r="F169" s="219" t="s">
        <v>2048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157</v>
      </c>
      <c r="AU169" s="18" t="s">
        <v>72</v>
      </c>
    </row>
    <row r="170" s="2" customFormat="1" ht="16.5" customHeight="1">
      <c r="A170" s="39"/>
      <c r="B170" s="40"/>
      <c r="C170" s="205" t="s">
        <v>492</v>
      </c>
      <c r="D170" s="205" t="s">
        <v>150</v>
      </c>
      <c r="E170" s="206" t="s">
        <v>2049</v>
      </c>
      <c r="F170" s="207" t="s">
        <v>2050</v>
      </c>
      <c r="G170" s="208" t="s">
        <v>377</v>
      </c>
      <c r="H170" s="209">
        <v>4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155</v>
      </c>
      <c r="AT170" s="216" t="s">
        <v>150</v>
      </c>
      <c r="AU170" s="216" t="s">
        <v>72</v>
      </c>
      <c r="AY170" s="18" t="s">
        <v>148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155</v>
      </c>
      <c r="BM170" s="216" t="s">
        <v>1188</v>
      </c>
    </row>
    <row r="171" s="2" customFormat="1">
      <c r="A171" s="39"/>
      <c r="B171" s="40"/>
      <c r="C171" s="41"/>
      <c r="D171" s="218" t="s">
        <v>157</v>
      </c>
      <c r="E171" s="41"/>
      <c r="F171" s="219" t="s">
        <v>2050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157</v>
      </c>
      <c r="AU171" s="18" t="s">
        <v>72</v>
      </c>
    </row>
    <row r="172" s="2" customFormat="1" ht="24.15" customHeight="1">
      <c r="A172" s="39"/>
      <c r="B172" s="40"/>
      <c r="C172" s="205" t="s">
        <v>499</v>
      </c>
      <c r="D172" s="205" t="s">
        <v>150</v>
      </c>
      <c r="E172" s="206" t="s">
        <v>2051</v>
      </c>
      <c r="F172" s="207" t="s">
        <v>2052</v>
      </c>
      <c r="G172" s="208" t="s">
        <v>377</v>
      </c>
      <c r="H172" s="209">
        <v>4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155</v>
      </c>
      <c r="AT172" s="216" t="s">
        <v>150</v>
      </c>
      <c r="AU172" s="216" t="s">
        <v>72</v>
      </c>
      <c r="AY172" s="18" t="s">
        <v>148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155</v>
      </c>
      <c r="BM172" s="216" t="s">
        <v>1201</v>
      </c>
    </row>
    <row r="173" s="2" customFormat="1">
      <c r="A173" s="39"/>
      <c r="B173" s="40"/>
      <c r="C173" s="41"/>
      <c r="D173" s="218" t="s">
        <v>157</v>
      </c>
      <c r="E173" s="41"/>
      <c r="F173" s="219" t="s">
        <v>2052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157</v>
      </c>
      <c r="AU173" s="18" t="s">
        <v>72</v>
      </c>
    </row>
    <row r="174" s="2" customFormat="1" ht="16.5" customHeight="1">
      <c r="A174" s="39"/>
      <c r="B174" s="40"/>
      <c r="C174" s="205" t="s">
        <v>506</v>
      </c>
      <c r="D174" s="205" t="s">
        <v>150</v>
      </c>
      <c r="E174" s="206" t="s">
        <v>186</v>
      </c>
      <c r="F174" s="207" t="s">
        <v>2053</v>
      </c>
      <c r="G174" s="208" t="s">
        <v>377</v>
      </c>
      <c r="H174" s="209">
        <v>2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155</v>
      </c>
      <c r="AT174" s="216" t="s">
        <v>150</v>
      </c>
      <c r="AU174" s="216" t="s">
        <v>72</v>
      </c>
      <c r="AY174" s="18" t="s">
        <v>148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155</v>
      </c>
      <c r="BM174" s="216" t="s">
        <v>1213</v>
      </c>
    </row>
    <row r="175" s="2" customFormat="1">
      <c r="A175" s="39"/>
      <c r="B175" s="40"/>
      <c r="C175" s="41"/>
      <c r="D175" s="218" t="s">
        <v>157</v>
      </c>
      <c r="E175" s="41"/>
      <c r="F175" s="219" t="s">
        <v>2053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157</v>
      </c>
      <c r="AU175" s="18" t="s">
        <v>72</v>
      </c>
    </row>
    <row r="176" s="2" customFormat="1" ht="16.5" customHeight="1">
      <c r="A176" s="39"/>
      <c r="B176" s="40"/>
      <c r="C176" s="205" t="s">
        <v>513</v>
      </c>
      <c r="D176" s="205" t="s">
        <v>150</v>
      </c>
      <c r="E176" s="206" t="s">
        <v>193</v>
      </c>
      <c r="F176" s="207" t="s">
        <v>2054</v>
      </c>
      <c r="G176" s="208" t="s">
        <v>377</v>
      </c>
      <c r="H176" s="209">
        <v>1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155</v>
      </c>
      <c r="AT176" s="216" t="s">
        <v>150</v>
      </c>
      <c r="AU176" s="216" t="s">
        <v>72</v>
      </c>
      <c r="AY176" s="18" t="s">
        <v>148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155</v>
      </c>
      <c r="BM176" s="216" t="s">
        <v>1224</v>
      </c>
    </row>
    <row r="177" s="2" customFormat="1">
      <c r="A177" s="39"/>
      <c r="B177" s="40"/>
      <c r="C177" s="41"/>
      <c r="D177" s="218" t="s">
        <v>157</v>
      </c>
      <c r="E177" s="41"/>
      <c r="F177" s="219" t="s">
        <v>2054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157</v>
      </c>
      <c r="AU177" s="18" t="s">
        <v>72</v>
      </c>
    </row>
    <row r="178" s="2" customFormat="1" ht="16.5" customHeight="1">
      <c r="A178" s="39"/>
      <c r="B178" s="40"/>
      <c r="C178" s="205" t="s">
        <v>522</v>
      </c>
      <c r="D178" s="205" t="s">
        <v>150</v>
      </c>
      <c r="E178" s="206" t="s">
        <v>199</v>
      </c>
      <c r="F178" s="207" t="s">
        <v>2055</v>
      </c>
      <c r="G178" s="208" t="s">
        <v>377</v>
      </c>
      <c r="H178" s="209">
        <v>1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155</v>
      </c>
      <c r="AT178" s="216" t="s">
        <v>150</v>
      </c>
      <c r="AU178" s="216" t="s">
        <v>72</v>
      </c>
      <c r="AY178" s="18" t="s">
        <v>148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155</v>
      </c>
      <c r="BM178" s="216" t="s">
        <v>1238</v>
      </c>
    </row>
    <row r="179" s="2" customFormat="1">
      <c r="A179" s="39"/>
      <c r="B179" s="40"/>
      <c r="C179" s="41"/>
      <c r="D179" s="218" t="s">
        <v>157</v>
      </c>
      <c r="E179" s="41"/>
      <c r="F179" s="219" t="s">
        <v>2055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157</v>
      </c>
      <c r="AU179" s="18" t="s">
        <v>72</v>
      </c>
    </row>
    <row r="180" s="2" customFormat="1" ht="21.75" customHeight="1">
      <c r="A180" s="39"/>
      <c r="B180" s="40"/>
      <c r="C180" s="205" t="s">
        <v>528</v>
      </c>
      <c r="D180" s="205" t="s">
        <v>150</v>
      </c>
      <c r="E180" s="206" t="s">
        <v>2056</v>
      </c>
      <c r="F180" s="207" t="s">
        <v>2057</v>
      </c>
      <c r="G180" s="208" t="s">
        <v>377</v>
      </c>
      <c r="H180" s="209">
        <v>1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155</v>
      </c>
      <c r="AT180" s="216" t="s">
        <v>150</v>
      </c>
      <c r="AU180" s="216" t="s">
        <v>72</v>
      </c>
      <c r="AY180" s="18" t="s">
        <v>148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155</v>
      </c>
      <c r="BM180" s="216" t="s">
        <v>1250</v>
      </c>
    </row>
    <row r="181" s="2" customFormat="1">
      <c r="A181" s="39"/>
      <c r="B181" s="40"/>
      <c r="C181" s="41"/>
      <c r="D181" s="218" t="s">
        <v>157</v>
      </c>
      <c r="E181" s="41"/>
      <c r="F181" s="219" t="s">
        <v>2057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157</v>
      </c>
      <c r="AU181" s="18" t="s">
        <v>72</v>
      </c>
    </row>
    <row r="182" s="2" customFormat="1" ht="16.5" customHeight="1">
      <c r="A182" s="39"/>
      <c r="B182" s="40"/>
      <c r="C182" s="205" t="s">
        <v>536</v>
      </c>
      <c r="D182" s="205" t="s">
        <v>150</v>
      </c>
      <c r="E182" s="206" t="s">
        <v>205</v>
      </c>
      <c r="F182" s="207" t="s">
        <v>2058</v>
      </c>
      <c r="G182" s="208" t="s">
        <v>377</v>
      </c>
      <c r="H182" s="209">
        <v>1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155</v>
      </c>
      <c r="AT182" s="216" t="s">
        <v>150</v>
      </c>
      <c r="AU182" s="216" t="s">
        <v>72</v>
      </c>
      <c r="AY182" s="18" t="s">
        <v>148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155</v>
      </c>
      <c r="BM182" s="216" t="s">
        <v>1276</v>
      </c>
    </row>
    <row r="183" s="2" customFormat="1">
      <c r="A183" s="39"/>
      <c r="B183" s="40"/>
      <c r="C183" s="41"/>
      <c r="D183" s="218" t="s">
        <v>157</v>
      </c>
      <c r="E183" s="41"/>
      <c r="F183" s="219" t="s">
        <v>2058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157</v>
      </c>
      <c r="AU183" s="18" t="s">
        <v>72</v>
      </c>
    </row>
    <row r="184" s="2" customFormat="1" ht="21.75" customHeight="1">
      <c r="A184" s="39"/>
      <c r="B184" s="40"/>
      <c r="C184" s="205" t="s">
        <v>547</v>
      </c>
      <c r="D184" s="205" t="s">
        <v>150</v>
      </c>
      <c r="E184" s="206" t="s">
        <v>2059</v>
      </c>
      <c r="F184" s="207" t="s">
        <v>2060</v>
      </c>
      <c r="G184" s="208" t="s">
        <v>377</v>
      </c>
      <c r="H184" s="209">
        <v>10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155</v>
      </c>
      <c r="AT184" s="216" t="s">
        <v>150</v>
      </c>
      <c r="AU184" s="216" t="s">
        <v>72</v>
      </c>
      <c r="AY184" s="18" t="s">
        <v>148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155</v>
      </c>
      <c r="BM184" s="216" t="s">
        <v>1290</v>
      </c>
    </row>
    <row r="185" s="2" customFormat="1">
      <c r="A185" s="39"/>
      <c r="B185" s="40"/>
      <c r="C185" s="41"/>
      <c r="D185" s="218" t="s">
        <v>157</v>
      </c>
      <c r="E185" s="41"/>
      <c r="F185" s="219" t="s">
        <v>2060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157</v>
      </c>
      <c r="AU185" s="18" t="s">
        <v>72</v>
      </c>
    </row>
    <row r="186" s="2" customFormat="1" ht="16.5" customHeight="1">
      <c r="A186" s="39"/>
      <c r="B186" s="40"/>
      <c r="C186" s="205" t="s">
        <v>554</v>
      </c>
      <c r="D186" s="205" t="s">
        <v>150</v>
      </c>
      <c r="E186" s="206" t="s">
        <v>2061</v>
      </c>
      <c r="F186" s="207" t="s">
        <v>2062</v>
      </c>
      <c r="G186" s="208" t="s">
        <v>377</v>
      </c>
      <c r="H186" s="209">
        <v>10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155</v>
      </c>
      <c r="AT186" s="216" t="s">
        <v>150</v>
      </c>
      <c r="AU186" s="216" t="s">
        <v>72</v>
      </c>
      <c r="AY186" s="18" t="s">
        <v>148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155</v>
      </c>
      <c r="BM186" s="216" t="s">
        <v>1303</v>
      </c>
    </row>
    <row r="187" s="2" customFormat="1">
      <c r="A187" s="39"/>
      <c r="B187" s="40"/>
      <c r="C187" s="41"/>
      <c r="D187" s="218" t="s">
        <v>157</v>
      </c>
      <c r="E187" s="41"/>
      <c r="F187" s="219" t="s">
        <v>2062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157</v>
      </c>
      <c r="AU187" s="18" t="s">
        <v>72</v>
      </c>
    </row>
    <row r="188" s="2" customFormat="1" ht="21.75" customHeight="1">
      <c r="A188" s="39"/>
      <c r="B188" s="40"/>
      <c r="C188" s="205" t="s">
        <v>562</v>
      </c>
      <c r="D188" s="205" t="s">
        <v>150</v>
      </c>
      <c r="E188" s="206" t="s">
        <v>2063</v>
      </c>
      <c r="F188" s="207" t="s">
        <v>2064</v>
      </c>
      <c r="G188" s="208" t="s">
        <v>377</v>
      </c>
      <c r="H188" s="209">
        <v>23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155</v>
      </c>
      <c r="AT188" s="216" t="s">
        <v>150</v>
      </c>
      <c r="AU188" s="216" t="s">
        <v>72</v>
      </c>
      <c r="AY188" s="18" t="s">
        <v>148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155</v>
      </c>
      <c r="BM188" s="216" t="s">
        <v>1316</v>
      </c>
    </row>
    <row r="189" s="2" customFormat="1">
      <c r="A189" s="39"/>
      <c r="B189" s="40"/>
      <c r="C189" s="41"/>
      <c r="D189" s="218" t="s">
        <v>157</v>
      </c>
      <c r="E189" s="41"/>
      <c r="F189" s="219" t="s">
        <v>2064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157</v>
      </c>
      <c r="AU189" s="18" t="s">
        <v>72</v>
      </c>
    </row>
    <row r="190" s="2" customFormat="1" ht="16.5" customHeight="1">
      <c r="A190" s="39"/>
      <c r="B190" s="40"/>
      <c r="C190" s="205" t="s">
        <v>570</v>
      </c>
      <c r="D190" s="205" t="s">
        <v>150</v>
      </c>
      <c r="E190" s="206" t="s">
        <v>2065</v>
      </c>
      <c r="F190" s="207" t="s">
        <v>2066</v>
      </c>
      <c r="G190" s="208" t="s">
        <v>377</v>
      </c>
      <c r="H190" s="209">
        <v>17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155</v>
      </c>
      <c r="AT190" s="216" t="s">
        <v>150</v>
      </c>
      <c r="AU190" s="216" t="s">
        <v>72</v>
      </c>
      <c r="AY190" s="18" t="s">
        <v>148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155</v>
      </c>
      <c r="BM190" s="216" t="s">
        <v>1328</v>
      </c>
    </row>
    <row r="191" s="2" customFormat="1">
      <c r="A191" s="39"/>
      <c r="B191" s="40"/>
      <c r="C191" s="41"/>
      <c r="D191" s="218" t="s">
        <v>157</v>
      </c>
      <c r="E191" s="41"/>
      <c r="F191" s="219" t="s">
        <v>2066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157</v>
      </c>
      <c r="AU191" s="18" t="s">
        <v>72</v>
      </c>
    </row>
    <row r="192" s="2" customFormat="1" ht="16.5" customHeight="1">
      <c r="A192" s="39"/>
      <c r="B192" s="40"/>
      <c r="C192" s="205" t="s">
        <v>575</v>
      </c>
      <c r="D192" s="205" t="s">
        <v>150</v>
      </c>
      <c r="E192" s="206" t="s">
        <v>2067</v>
      </c>
      <c r="F192" s="207" t="s">
        <v>2068</v>
      </c>
      <c r="G192" s="208" t="s">
        <v>377</v>
      </c>
      <c r="H192" s="209">
        <v>6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155</v>
      </c>
      <c r="AT192" s="216" t="s">
        <v>150</v>
      </c>
      <c r="AU192" s="216" t="s">
        <v>72</v>
      </c>
      <c r="AY192" s="18" t="s">
        <v>148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155</v>
      </c>
      <c r="BM192" s="216" t="s">
        <v>1341</v>
      </c>
    </row>
    <row r="193" s="2" customFormat="1">
      <c r="A193" s="39"/>
      <c r="B193" s="40"/>
      <c r="C193" s="41"/>
      <c r="D193" s="218" t="s">
        <v>157</v>
      </c>
      <c r="E193" s="41"/>
      <c r="F193" s="219" t="s">
        <v>2068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157</v>
      </c>
      <c r="AU193" s="18" t="s">
        <v>72</v>
      </c>
    </row>
    <row r="194" s="2" customFormat="1" ht="21.75" customHeight="1">
      <c r="A194" s="39"/>
      <c r="B194" s="40"/>
      <c r="C194" s="205" t="s">
        <v>598</v>
      </c>
      <c r="D194" s="205" t="s">
        <v>150</v>
      </c>
      <c r="E194" s="206" t="s">
        <v>2069</v>
      </c>
      <c r="F194" s="207" t="s">
        <v>2070</v>
      </c>
      <c r="G194" s="208" t="s">
        <v>377</v>
      </c>
      <c r="H194" s="209">
        <v>2</v>
      </c>
      <c r="I194" s="210"/>
      <c r="J194" s="211">
        <f>ROUND(I194*H194,2)</f>
        <v>0</v>
      </c>
      <c r="K194" s="207" t="s">
        <v>19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155</v>
      </c>
      <c r="AT194" s="216" t="s">
        <v>150</v>
      </c>
      <c r="AU194" s="216" t="s">
        <v>72</v>
      </c>
      <c r="AY194" s="18" t="s">
        <v>148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155</v>
      </c>
      <c r="BM194" s="216" t="s">
        <v>1362</v>
      </c>
    </row>
    <row r="195" s="2" customFormat="1">
      <c r="A195" s="39"/>
      <c r="B195" s="40"/>
      <c r="C195" s="41"/>
      <c r="D195" s="218" t="s">
        <v>157</v>
      </c>
      <c r="E195" s="41"/>
      <c r="F195" s="219" t="s">
        <v>2070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157</v>
      </c>
      <c r="AU195" s="18" t="s">
        <v>72</v>
      </c>
    </row>
    <row r="196" s="2" customFormat="1" ht="16.5" customHeight="1">
      <c r="A196" s="39"/>
      <c r="B196" s="40"/>
      <c r="C196" s="205" t="s">
        <v>604</v>
      </c>
      <c r="D196" s="205" t="s">
        <v>150</v>
      </c>
      <c r="E196" s="206" t="s">
        <v>2071</v>
      </c>
      <c r="F196" s="207" t="s">
        <v>2072</v>
      </c>
      <c r="G196" s="208" t="s">
        <v>377</v>
      </c>
      <c r="H196" s="209">
        <v>2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155</v>
      </c>
      <c r="AT196" s="216" t="s">
        <v>150</v>
      </c>
      <c r="AU196" s="216" t="s">
        <v>72</v>
      </c>
      <c r="AY196" s="18" t="s">
        <v>148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155</v>
      </c>
      <c r="BM196" s="216" t="s">
        <v>1376</v>
      </c>
    </row>
    <row r="197" s="2" customFormat="1">
      <c r="A197" s="39"/>
      <c r="B197" s="40"/>
      <c r="C197" s="41"/>
      <c r="D197" s="218" t="s">
        <v>157</v>
      </c>
      <c r="E197" s="41"/>
      <c r="F197" s="219" t="s">
        <v>2072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157</v>
      </c>
      <c r="AU197" s="18" t="s">
        <v>72</v>
      </c>
    </row>
    <row r="198" s="2" customFormat="1" ht="21.75" customHeight="1">
      <c r="A198" s="39"/>
      <c r="B198" s="40"/>
      <c r="C198" s="205" t="s">
        <v>610</v>
      </c>
      <c r="D198" s="205" t="s">
        <v>150</v>
      </c>
      <c r="E198" s="206" t="s">
        <v>2073</v>
      </c>
      <c r="F198" s="207" t="s">
        <v>2074</v>
      </c>
      <c r="G198" s="208" t="s">
        <v>377</v>
      </c>
      <c r="H198" s="209">
        <v>5</v>
      </c>
      <c r="I198" s="210"/>
      <c r="J198" s="211">
        <f>ROUND(I198*H198,2)</f>
        <v>0</v>
      </c>
      <c r="K198" s="207" t="s">
        <v>19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155</v>
      </c>
      <c r="AT198" s="216" t="s">
        <v>150</v>
      </c>
      <c r="AU198" s="216" t="s">
        <v>72</v>
      </c>
      <c r="AY198" s="18" t="s">
        <v>148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155</v>
      </c>
      <c r="BM198" s="216" t="s">
        <v>1388</v>
      </c>
    </row>
    <row r="199" s="2" customFormat="1">
      <c r="A199" s="39"/>
      <c r="B199" s="40"/>
      <c r="C199" s="41"/>
      <c r="D199" s="218" t="s">
        <v>157</v>
      </c>
      <c r="E199" s="41"/>
      <c r="F199" s="219" t="s">
        <v>2074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157</v>
      </c>
      <c r="AU199" s="18" t="s">
        <v>72</v>
      </c>
    </row>
    <row r="200" s="2" customFormat="1" ht="16.5" customHeight="1">
      <c r="A200" s="39"/>
      <c r="B200" s="40"/>
      <c r="C200" s="205" t="s">
        <v>616</v>
      </c>
      <c r="D200" s="205" t="s">
        <v>150</v>
      </c>
      <c r="E200" s="206" t="s">
        <v>2075</v>
      </c>
      <c r="F200" s="207" t="s">
        <v>2076</v>
      </c>
      <c r="G200" s="208" t="s">
        <v>377</v>
      </c>
      <c r="H200" s="209">
        <v>2</v>
      </c>
      <c r="I200" s="210"/>
      <c r="J200" s="211">
        <f>ROUND(I200*H200,2)</f>
        <v>0</v>
      </c>
      <c r="K200" s="207" t="s">
        <v>19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155</v>
      </c>
      <c r="AT200" s="216" t="s">
        <v>150</v>
      </c>
      <c r="AU200" s="216" t="s">
        <v>72</v>
      </c>
      <c r="AY200" s="18" t="s">
        <v>148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155</v>
      </c>
      <c r="BM200" s="216" t="s">
        <v>1402</v>
      </c>
    </row>
    <row r="201" s="2" customFormat="1">
      <c r="A201" s="39"/>
      <c r="B201" s="40"/>
      <c r="C201" s="41"/>
      <c r="D201" s="218" t="s">
        <v>157</v>
      </c>
      <c r="E201" s="41"/>
      <c r="F201" s="219" t="s">
        <v>2076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157</v>
      </c>
      <c r="AU201" s="18" t="s">
        <v>72</v>
      </c>
    </row>
    <row r="202" s="2" customFormat="1" ht="16.5" customHeight="1">
      <c r="A202" s="39"/>
      <c r="B202" s="40"/>
      <c r="C202" s="205" t="s">
        <v>622</v>
      </c>
      <c r="D202" s="205" t="s">
        <v>150</v>
      </c>
      <c r="E202" s="206" t="s">
        <v>2077</v>
      </c>
      <c r="F202" s="207" t="s">
        <v>2078</v>
      </c>
      <c r="G202" s="208" t="s">
        <v>377</v>
      </c>
      <c r="H202" s="209">
        <v>2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155</v>
      </c>
      <c r="AT202" s="216" t="s">
        <v>150</v>
      </c>
      <c r="AU202" s="216" t="s">
        <v>72</v>
      </c>
      <c r="AY202" s="18" t="s">
        <v>148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155</v>
      </c>
      <c r="BM202" s="216" t="s">
        <v>1416</v>
      </c>
    </row>
    <row r="203" s="2" customFormat="1">
      <c r="A203" s="39"/>
      <c r="B203" s="40"/>
      <c r="C203" s="41"/>
      <c r="D203" s="218" t="s">
        <v>157</v>
      </c>
      <c r="E203" s="41"/>
      <c r="F203" s="219" t="s">
        <v>2078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157</v>
      </c>
      <c r="AU203" s="18" t="s">
        <v>72</v>
      </c>
    </row>
    <row r="204" s="2" customFormat="1" ht="16.5" customHeight="1">
      <c r="A204" s="39"/>
      <c r="B204" s="40"/>
      <c r="C204" s="205" t="s">
        <v>634</v>
      </c>
      <c r="D204" s="205" t="s">
        <v>150</v>
      </c>
      <c r="E204" s="206" t="s">
        <v>2079</v>
      </c>
      <c r="F204" s="207" t="s">
        <v>2080</v>
      </c>
      <c r="G204" s="208" t="s">
        <v>377</v>
      </c>
      <c r="H204" s="209">
        <v>1</v>
      </c>
      <c r="I204" s="210"/>
      <c r="J204" s="211">
        <f>ROUND(I204*H204,2)</f>
        <v>0</v>
      </c>
      <c r="K204" s="207" t="s">
        <v>19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155</v>
      </c>
      <c r="AT204" s="216" t="s">
        <v>150</v>
      </c>
      <c r="AU204" s="216" t="s">
        <v>72</v>
      </c>
      <c r="AY204" s="18" t="s">
        <v>148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155</v>
      </c>
      <c r="BM204" s="216" t="s">
        <v>1430</v>
      </c>
    </row>
    <row r="205" s="2" customFormat="1">
      <c r="A205" s="39"/>
      <c r="B205" s="40"/>
      <c r="C205" s="41"/>
      <c r="D205" s="218" t="s">
        <v>157</v>
      </c>
      <c r="E205" s="41"/>
      <c r="F205" s="219" t="s">
        <v>2080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157</v>
      </c>
      <c r="AU205" s="18" t="s">
        <v>72</v>
      </c>
    </row>
    <row r="206" s="2" customFormat="1" ht="21.75" customHeight="1">
      <c r="A206" s="39"/>
      <c r="B206" s="40"/>
      <c r="C206" s="205" t="s">
        <v>643</v>
      </c>
      <c r="D206" s="205" t="s">
        <v>150</v>
      </c>
      <c r="E206" s="206" t="s">
        <v>2081</v>
      </c>
      <c r="F206" s="207" t="s">
        <v>2082</v>
      </c>
      <c r="G206" s="208" t="s">
        <v>377</v>
      </c>
      <c r="H206" s="209">
        <v>4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155</v>
      </c>
      <c r="AT206" s="216" t="s">
        <v>150</v>
      </c>
      <c r="AU206" s="216" t="s">
        <v>72</v>
      </c>
      <c r="AY206" s="18" t="s">
        <v>148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155</v>
      </c>
      <c r="BM206" s="216" t="s">
        <v>1444</v>
      </c>
    </row>
    <row r="207" s="2" customFormat="1">
      <c r="A207" s="39"/>
      <c r="B207" s="40"/>
      <c r="C207" s="41"/>
      <c r="D207" s="218" t="s">
        <v>157</v>
      </c>
      <c r="E207" s="41"/>
      <c r="F207" s="219" t="s">
        <v>2082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157</v>
      </c>
      <c r="AU207" s="18" t="s">
        <v>72</v>
      </c>
    </row>
    <row r="208" s="2" customFormat="1" ht="16.5" customHeight="1">
      <c r="A208" s="39"/>
      <c r="B208" s="40"/>
      <c r="C208" s="205" t="s">
        <v>1008</v>
      </c>
      <c r="D208" s="205" t="s">
        <v>150</v>
      </c>
      <c r="E208" s="206" t="s">
        <v>2083</v>
      </c>
      <c r="F208" s="207" t="s">
        <v>2084</v>
      </c>
      <c r="G208" s="208" t="s">
        <v>377</v>
      </c>
      <c r="H208" s="209">
        <v>1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155</v>
      </c>
      <c r="AT208" s="216" t="s">
        <v>150</v>
      </c>
      <c r="AU208" s="216" t="s">
        <v>72</v>
      </c>
      <c r="AY208" s="18" t="s">
        <v>148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155</v>
      </c>
      <c r="BM208" s="216" t="s">
        <v>1458</v>
      </c>
    </row>
    <row r="209" s="2" customFormat="1">
      <c r="A209" s="39"/>
      <c r="B209" s="40"/>
      <c r="C209" s="41"/>
      <c r="D209" s="218" t="s">
        <v>157</v>
      </c>
      <c r="E209" s="41"/>
      <c r="F209" s="219" t="s">
        <v>2084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157</v>
      </c>
      <c r="AU209" s="18" t="s">
        <v>72</v>
      </c>
    </row>
    <row r="210" s="2" customFormat="1" ht="16.5" customHeight="1">
      <c r="A210" s="39"/>
      <c r="B210" s="40"/>
      <c r="C210" s="205" t="s">
        <v>1013</v>
      </c>
      <c r="D210" s="205" t="s">
        <v>150</v>
      </c>
      <c r="E210" s="206" t="s">
        <v>2085</v>
      </c>
      <c r="F210" s="207" t="s">
        <v>2086</v>
      </c>
      <c r="G210" s="208" t="s">
        <v>377</v>
      </c>
      <c r="H210" s="209">
        <v>2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155</v>
      </c>
      <c r="AT210" s="216" t="s">
        <v>150</v>
      </c>
      <c r="AU210" s="216" t="s">
        <v>72</v>
      </c>
      <c r="AY210" s="18" t="s">
        <v>148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155</v>
      </c>
      <c r="BM210" s="216" t="s">
        <v>1471</v>
      </c>
    </row>
    <row r="211" s="2" customFormat="1">
      <c r="A211" s="39"/>
      <c r="B211" s="40"/>
      <c r="C211" s="41"/>
      <c r="D211" s="218" t="s">
        <v>157</v>
      </c>
      <c r="E211" s="41"/>
      <c r="F211" s="219" t="s">
        <v>2086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157</v>
      </c>
      <c r="AU211" s="18" t="s">
        <v>72</v>
      </c>
    </row>
    <row r="212" s="2" customFormat="1" ht="16.5" customHeight="1">
      <c r="A212" s="39"/>
      <c r="B212" s="40"/>
      <c r="C212" s="205" t="s">
        <v>1022</v>
      </c>
      <c r="D212" s="205" t="s">
        <v>150</v>
      </c>
      <c r="E212" s="206" t="s">
        <v>2087</v>
      </c>
      <c r="F212" s="207" t="s">
        <v>2088</v>
      </c>
      <c r="G212" s="208" t="s">
        <v>377</v>
      </c>
      <c r="H212" s="209">
        <v>1</v>
      </c>
      <c r="I212" s="210"/>
      <c r="J212" s="211">
        <f>ROUND(I212*H212,2)</f>
        <v>0</v>
      </c>
      <c r="K212" s="207" t="s">
        <v>19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155</v>
      </c>
      <c r="AT212" s="216" t="s">
        <v>150</v>
      </c>
      <c r="AU212" s="216" t="s">
        <v>72</v>
      </c>
      <c r="AY212" s="18" t="s">
        <v>148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155</v>
      </c>
      <c r="BM212" s="216" t="s">
        <v>1486</v>
      </c>
    </row>
    <row r="213" s="2" customFormat="1">
      <c r="A213" s="39"/>
      <c r="B213" s="40"/>
      <c r="C213" s="41"/>
      <c r="D213" s="218" t="s">
        <v>157</v>
      </c>
      <c r="E213" s="41"/>
      <c r="F213" s="219" t="s">
        <v>2088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157</v>
      </c>
      <c r="AU213" s="18" t="s">
        <v>72</v>
      </c>
    </row>
    <row r="214" s="2" customFormat="1" ht="21.75" customHeight="1">
      <c r="A214" s="39"/>
      <c r="B214" s="40"/>
      <c r="C214" s="205" t="s">
        <v>1032</v>
      </c>
      <c r="D214" s="205" t="s">
        <v>150</v>
      </c>
      <c r="E214" s="206" t="s">
        <v>2089</v>
      </c>
      <c r="F214" s="207" t="s">
        <v>2090</v>
      </c>
      <c r="G214" s="208" t="s">
        <v>377</v>
      </c>
      <c r="H214" s="209">
        <v>3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155</v>
      </c>
      <c r="AT214" s="216" t="s">
        <v>150</v>
      </c>
      <c r="AU214" s="216" t="s">
        <v>72</v>
      </c>
      <c r="AY214" s="18" t="s">
        <v>148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155</v>
      </c>
      <c r="BM214" s="216" t="s">
        <v>1500</v>
      </c>
    </row>
    <row r="215" s="2" customFormat="1">
      <c r="A215" s="39"/>
      <c r="B215" s="40"/>
      <c r="C215" s="41"/>
      <c r="D215" s="218" t="s">
        <v>157</v>
      </c>
      <c r="E215" s="41"/>
      <c r="F215" s="219" t="s">
        <v>2090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157</v>
      </c>
      <c r="AU215" s="18" t="s">
        <v>72</v>
      </c>
    </row>
    <row r="216" s="2" customFormat="1" ht="16.5" customHeight="1">
      <c r="A216" s="39"/>
      <c r="B216" s="40"/>
      <c r="C216" s="205" t="s">
        <v>1038</v>
      </c>
      <c r="D216" s="205" t="s">
        <v>150</v>
      </c>
      <c r="E216" s="206" t="s">
        <v>2091</v>
      </c>
      <c r="F216" s="207" t="s">
        <v>2092</v>
      </c>
      <c r="G216" s="208" t="s">
        <v>377</v>
      </c>
      <c r="H216" s="209">
        <v>3</v>
      </c>
      <c r="I216" s="210"/>
      <c r="J216" s="211">
        <f>ROUND(I216*H216,2)</f>
        <v>0</v>
      </c>
      <c r="K216" s="207" t="s">
        <v>19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155</v>
      </c>
      <c r="AT216" s="216" t="s">
        <v>150</v>
      </c>
      <c r="AU216" s="216" t="s">
        <v>72</v>
      </c>
      <c r="AY216" s="18" t="s">
        <v>148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155</v>
      </c>
      <c r="BM216" s="216" t="s">
        <v>1508</v>
      </c>
    </row>
    <row r="217" s="2" customFormat="1">
      <c r="A217" s="39"/>
      <c r="B217" s="40"/>
      <c r="C217" s="41"/>
      <c r="D217" s="218" t="s">
        <v>157</v>
      </c>
      <c r="E217" s="41"/>
      <c r="F217" s="219" t="s">
        <v>2092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157</v>
      </c>
      <c r="AU217" s="18" t="s">
        <v>72</v>
      </c>
    </row>
    <row r="218" s="2" customFormat="1" ht="21.75" customHeight="1">
      <c r="A218" s="39"/>
      <c r="B218" s="40"/>
      <c r="C218" s="205" t="s">
        <v>1045</v>
      </c>
      <c r="D218" s="205" t="s">
        <v>150</v>
      </c>
      <c r="E218" s="206" t="s">
        <v>2093</v>
      </c>
      <c r="F218" s="207" t="s">
        <v>2094</v>
      </c>
      <c r="G218" s="208" t="s">
        <v>377</v>
      </c>
      <c r="H218" s="209">
        <v>4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155</v>
      </c>
      <c r="AT218" s="216" t="s">
        <v>150</v>
      </c>
      <c r="AU218" s="216" t="s">
        <v>72</v>
      </c>
      <c r="AY218" s="18" t="s">
        <v>148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155</v>
      </c>
      <c r="BM218" s="216" t="s">
        <v>1518</v>
      </c>
    </row>
    <row r="219" s="2" customFormat="1">
      <c r="A219" s="39"/>
      <c r="B219" s="40"/>
      <c r="C219" s="41"/>
      <c r="D219" s="218" t="s">
        <v>157</v>
      </c>
      <c r="E219" s="41"/>
      <c r="F219" s="219" t="s">
        <v>2094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157</v>
      </c>
      <c r="AU219" s="18" t="s">
        <v>72</v>
      </c>
    </row>
    <row r="220" s="2" customFormat="1" ht="16.5" customHeight="1">
      <c r="A220" s="39"/>
      <c r="B220" s="40"/>
      <c r="C220" s="205" t="s">
        <v>1053</v>
      </c>
      <c r="D220" s="205" t="s">
        <v>150</v>
      </c>
      <c r="E220" s="206" t="s">
        <v>2095</v>
      </c>
      <c r="F220" s="207" t="s">
        <v>2096</v>
      </c>
      <c r="G220" s="208" t="s">
        <v>377</v>
      </c>
      <c r="H220" s="209">
        <v>2</v>
      </c>
      <c r="I220" s="210"/>
      <c r="J220" s="211">
        <f>ROUND(I220*H220,2)</f>
        <v>0</v>
      </c>
      <c r="K220" s="207" t="s">
        <v>19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155</v>
      </c>
      <c r="AT220" s="216" t="s">
        <v>150</v>
      </c>
      <c r="AU220" s="216" t="s">
        <v>72</v>
      </c>
      <c r="AY220" s="18" t="s">
        <v>148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155</v>
      </c>
      <c r="BM220" s="216" t="s">
        <v>1528</v>
      </c>
    </row>
    <row r="221" s="2" customFormat="1">
      <c r="A221" s="39"/>
      <c r="B221" s="40"/>
      <c r="C221" s="41"/>
      <c r="D221" s="218" t="s">
        <v>157</v>
      </c>
      <c r="E221" s="41"/>
      <c r="F221" s="219" t="s">
        <v>2096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157</v>
      </c>
      <c r="AU221" s="18" t="s">
        <v>72</v>
      </c>
    </row>
    <row r="222" s="2" customFormat="1" ht="16.5" customHeight="1">
      <c r="A222" s="39"/>
      <c r="B222" s="40"/>
      <c r="C222" s="205" t="s">
        <v>1059</v>
      </c>
      <c r="D222" s="205" t="s">
        <v>150</v>
      </c>
      <c r="E222" s="206" t="s">
        <v>2097</v>
      </c>
      <c r="F222" s="207" t="s">
        <v>2098</v>
      </c>
      <c r="G222" s="208" t="s">
        <v>377</v>
      </c>
      <c r="H222" s="209">
        <v>3</v>
      </c>
      <c r="I222" s="210"/>
      <c r="J222" s="211">
        <f>ROUND(I222*H222,2)</f>
        <v>0</v>
      </c>
      <c r="K222" s="207" t="s">
        <v>19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155</v>
      </c>
      <c r="AT222" s="216" t="s">
        <v>150</v>
      </c>
      <c r="AU222" s="216" t="s">
        <v>72</v>
      </c>
      <c r="AY222" s="18" t="s">
        <v>148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155</v>
      </c>
      <c r="BM222" s="216" t="s">
        <v>1542</v>
      </c>
    </row>
    <row r="223" s="2" customFormat="1">
      <c r="A223" s="39"/>
      <c r="B223" s="40"/>
      <c r="C223" s="41"/>
      <c r="D223" s="218" t="s">
        <v>157</v>
      </c>
      <c r="E223" s="41"/>
      <c r="F223" s="219" t="s">
        <v>2098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157</v>
      </c>
      <c r="AU223" s="18" t="s">
        <v>72</v>
      </c>
    </row>
    <row r="224" s="2" customFormat="1" ht="21.75" customHeight="1">
      <c r="A224" s="39"/>
      <c r="B224" s="40"/>
      <c r="C224" s="205" t="s">
        <v>1069</v>
      </c>
      <c r="D224" s="205" t="s">
        <v>150</v>
      </c>
      <c r="E224" s="206" t="s">
        <v>2099</v>
      </c>
      <c r="F224" s="207" t="s">
        <v>2100</v>
      </c>
      <c r="G224" s="208" t="s">
        <v>377</v>
      </c>
      <c r="H224" s="209">
        <v>1</v>
      </c>
      <c r="I224" s="210"/>
      <c r="J224" s="211">
        <f>ROUND(I224*H224,2)</f>
        <v>0</v>
      </c>
      <c r="K224" s="207" t="s">
        <v>19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155</v>
      </c>
      <c r="AT224" s="216" t="s">
        <v>150</v>
      </c>
      <c r="AU224" s="216" t="s">
        <v>72</v>
      </c>
      <c r="AY224" s="18" t="s">
        <v>148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155</v>
      </c>
      <c r="BM224" s="216" t="s">
        <v>1550</v>
      </c>
    </row>
    <row r="225" s="2" customFormat="1">
      <c r="A225" s="39"/>
      <c r="B225" s="40"/>
      <c r="C225" s="41"/>
      <c r="D225" s="218" t="s">
        <v>157</v>
      </c>
      <c r="E225" s="41"/>
      <c r="F225" s="219" t="s">
        <v>2100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157</v>
      </c>
      <c r="AU225" s="18" t="s">
        <v>72</v>
      </c>
    </row>
    <row r="226" s="2" customFormat="1" ht="16.5" customHeight="1">
      <c r="A226" s="39"/>
      <c r="B226" s="40"/>
      <c r="C226" s="205" t="s">
        <v>1072</v>
      </c>
      <c r="D226" s="205" t="s">
        <v>150</v>
      </c>
      <c r="E226" s="206" t="s">
        <v>2101</v>
      </c>
      <c r="F226" s="207" t="s">
        <v>2102</v>
      </c>
      <c r="G226" s="208" t="s">
        <v>377</v>
      </c>
      <c r="H226" s="209">
        <v>1</v>
      </c>
      <c r="I226" s="210"/>
      <c r="J226" s="211">
        <f>ROUND(I226*H226,2)</f>
        <v>0</v>
      </c>
      <c r="K226" s="207" t="s">
        <v>19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155</v>
      </c>
      <c r="AT226" s="216" t="s">
        <v>150</v>
      </c>
      <c r="AU226" s="216" t="s">
        <v>72</v>
      </c>
      <c r="AY226" s="18" t="s">
        <v>148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155</v>
      </c>
      <c r="BM226" s="216" t="s">
        <v>1558</v>
      </c>
    </row>
    <row r="227" s="2" customFormat="1">
      <c r="A227" s="39"/>
      <c r="B227" s="40"/>
      <c r="C227" s="41"/>
      <c r="D227" s="218" t="s">
        <v>157</v>
      </c>
      <c r="E227" s="41"/>
      <c r="F227" s="219" t="s">
        <v>2102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157</v>
      </c>
      <c r="AU227" s="18" t="s">
        <v>72</v>
      </c>
    </row>
    <row r="228" s="2" customFormat="1" ht="21.75" customHeight="1">
      <c r="A228" s="39"/>
      <c r="B228" s="40"/>
      <c r="C228" s="205" t="s">
        <v>1078</v>
      </c>
      <c r="D228" s="205" t="s">
        <v>150</v>
      </c>
      <c r="E228" s="206" t="s">
        <v>2103</v>
      </c>
      <c r="F228" s="207" t="s">
        <v>2104</v>
      </c>
      <c r="G228" s="208" t="s">
        <v>377</v>
      </c>
      <c r="H228" s="209">
        <v>16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155</v>
      </c>
      <c r="AT228" s="216" t="s">
        <v>150</v>
      </c>
      <c r="AU228" s="216" t="s">
        <v>72</v>
      </c>
      <c r="AY228" s="18" t="s">
        <v>148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155</v>
      </c>
      <c r="BM228" s="216" t="s">
        <v>1570</v>
      </c>
    </row>
    <row r="229" s="2" customFormat="1">
      <c r="A229" s="39"/>
      <c r="B229" s="40"/>
      <c r="C229" s="41"/>
      <c r="D229" s="218" t="s">
        <v>157</v>
      </c>
      <c r="E229" s="41"/>
      <c r="F229" s="219" t="s">
        <v>2104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157</v>
      </c>
      <c r="AU229" s="18" t="s">
        <v>72</v>
      </c>
    </row>
    <row r="230" s="2" customFormat="1" ht="16.5" customHeight="1">
      <c r="A230" s="39"/>
      <c r="B230" s="40"/>
      <c r="C230" s="205" t="s">
        <v>1081</v>
      </c>
      <c r="D230" s="205" t="s">
        <v>150</v>
      </c>
      <c r="E230" s="206" t="s">
        <v>2105</v>
      </c>
      <c r="F230" s="207" t="s">
        <v>2106</v>
      </c>
      <c r="G230" s="208" t="s">
        <v>377</v>
      </c>
      <c r="H230" s="209">
        <v>1</v>
      </c>
      <c r="I230" s="210"/>
      <c r="J230" s="211">
        <f>ROUND(I230*H230,2)</f>
        <v>0</v>
      </c>
      <c r="K230" s="207" t="s">
        <v>19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155</v>
      </c>
      <c r="AT230" s="216" t="s">
        <v>150</v>
      </c>
      <c r="AU230" s="216" t="s">
        <v>72</v>
      </c>
      <c r="AY230" s="18" t="s">
        <v>148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155</v>
      </c>
      <c r="BM230" s="216" t="s">
        <v>1584</v>
      </c>
    </row>
    <row r="231" s="2" customFormat="1">
      <c r="A231" s="39"/>
      <c r="B231" s="40"/>
      <c r="C231" s="41"/>
      <c r="D231" s="218" t="s">
        <v>157</v>
      </c>
      <c r="E231" s="41"/>
      <c r="F231" s="219" t="s">
        <v>2106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157</v>
      </c>
      <c r="AU231" s="18" t="s">
        <v>72</v>
      </c>
    </row>
    <row r="232" s="2" customFormat="1" ht="16.5" customHeight="1">
      <c r="A232" s="39"/>
      <c r="B232" s="40"/>
      <c r="C232" s="205" t="s">
        <v>1087</v>
      </c>
      <c r="D232" s="205" t="s">
        <v>150</v>
      </c>
      <c r="E232" s="206" t="s">
        <v>2107</v>
      </c>
      <c r="F232" s="207" t="s">
        <v>2108</v>
      </c>
      <c r="G232" s="208" t="s">
        <v>377</v>
      </c>
      <c r="H232" s="209">
        <v>6</v>
      </c>
      <c r="I232" s="210"/>
      <c r="J232" s="211">
        <f>ROUND(I232*H232,2)</f>
        <v>0</v>
      </c>
      <c r="K232" s="207" t="s">
        <v>19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155</v>
      </c>
      <c r="AT232" s="216" t="s">
        <v>150</v>
      </c>
      <c r="AU232" s="216" t="s">
        <v>72</v>
      </c>
      <c r="AY232" s="18" t="s">
        <v>148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155</v>
      </c>
      <c r="BM232" s="216" t="s">
        <v>1592</v>
      </c>
    </row>
    <row r="233" s="2" customFormat="1">
      <c r="A233" s="39"/>
      <c r="B233" s="40"/>
      <c r="C233" s="41"/>
      <c r="D233" s="218" t="s">
        <v>157</v>
      </c>
      <c r="E233" s="41"/>
      <c r="F233" s="219" t="s">
        <v>2108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157</v>
      </c>
      <c r="AU233" s="18" t="s">
        <v>72</v>
      </c>
    </row>
    <row r="234" s="2" customFormat="1" ht="16.5" customHeight="1">
      <c r="A234" s="39"/>
      <c r="B234" s="40"/>
      <c r="C234" s="205" t="s">
        <v>1094</v>
      </c>
      <c r="D234" s="205" t="s">
        <v>150</v>
      </c>
      <c r="E234" s="206" t="s">
        <v>2109</v>
      </c>
      <c r="F234" s="207" t="s">
        <v>2110</v>
      </c>
      <c r="G234" s="208" t="s">
        <v>377</v>
      </c>
      <c r="H234" s="209">
        <v>9</v>
      </c>
      <c r="I234" s="210"/>
      <c r="J234" s="211">
        <f>ROUND(I234*H234,2)</f>
        <v>0</v>
      </c>
      <c r="K234" s="207" t="s">
        <v>19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155</v>
      </c>
      <c r="AT234" s="216" t="s">
        <v>150</v>
      </c>
      <c r="AU234" s="216" t="s">
        <v>72</v>
      </c>
      <c r="AY234" s="18" t="s">
        <v>148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155</v>
      </c>
      <c r="BM234" s="216" t="s">
        <v>1619</v>
      </c>
    </row>
    <row r="235" s="2" customFormat="1">
      <c r="A235" s="39"/>
      <c r="B235" s="40"/>
      <c r="C235" s="41"/>
      <c r="D235" s="218" t="s">
        <v>157</v>
      </c>
      <c r="E235" s="41"/>
      <c r="F235" s="219" t="s">
        <v>2110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157</v>
      </c>
      <c r="AU235" s="18" t="s">
        <v>72</v>
      </c>
    </row>
    <row r="236" s="2" customFormat="1" ht="21.75" customHeight="1">
      <c r="A236" s="39"/>
      <c r="B236" s="40"/>
      <c r="C236" s="205" t="s">
        <v>1100</v>
      </c>
      <c r="D236" s="205" t="s">
        <v>150</v>
      </c>
      <c r="E236" s="206" t="s">
        <v>2111</v>
      </c>
      <c r="F236" s="207" t="s">
        <v>2112</v>
      </c>
      <c r="G236" s="208" t="s">
        <v>377</v>
      </c>
      <c r="H236" s="209">
        <v>7</v>
      </c>
      <c r="I236" s="210"/>
      <c r="J236" s="211">
        <f>ROUND(I236*H236,2)</f>
        <v>0</v>
      </c>
      <c r="K236" s="207" t="s">
        <v>19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155</v>
      </c>
      <c r="AT236" s="216" t="s">
        <v>150</v>
      </c>
      <c r="AU236" s="216" t="s">
        <v>72</v>
      </c>
      <c r="AY236" s="18" t="s">
        <v>148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155</v>
      </c>
      <c r="BM236" s="216" t="s">
        <v>1627</v>
      </c>
    </row>
    <row r="237" s="2" customFormat="1">
      <c r="A237" s="39"/>
      <c r="B237" s="40"/>
      <c r="C237" s="41"/>
      <c r="D237" s="218" t="s">
        <v>157</v>
      </c>
      <c r="E237" s="41"/>
      <c r="F237" s="219" t="s">
        <v>2112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157</v>
      </c>
      <c r="AU237" s="18" t="s">
        <v>72</v>
      </c>
    </row>
    <row r="238" s="2" customFormat="1" ht="16.5" customHeight="1">
      <c r="A238" s="39"/>
      <c r="B238" s="40"/>
      <c r="C238" s="205" t="s">
        <v>1007</v>
      </c>
      <c r="D238" s="205" t="s">
        <v>150</v>
      </c>
      <c r="E238" s="206" t="s">
        <v>2113</v>
      </c>
      <c r="F238" s="207" t="s">
        <v>2114</v>
      </c>
      <c r="G238" s="208" t="s">
        <v>377</v>
      </c>
      <c r="H238" s="209">
        <v>1</v>
      </c>
      <c r="I238" s="210"/>
      <c r="J238" s="211">
        <f>ROUND(I238*H238,2)</f>
        <v>0</v>
      </c>
      <c r="K238" s="207" t="s">
        <v>19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155</v>
      </c>
      <c r="AT238" s="216" t="s">
        <v>150</v>
      </c>
      <c r="AU238" s="216" t="s">
        <v>72</v>
      </c>
      <c r="AY238" s="18" t="s">
        <v>148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155</v>
      </c>
      <c r="BM238" s="216" t="s">
        <v>1635</v>
      </c>
    </row>
    <row r="239" s="2" customFormat="1">
      <c r="A239" s="39"/>
      <c r="B239" s="40"/>
      <c r="C239" s="41"/>
      <c r="D239" s="218" t="s">
        <v>157</v>
      </c>
      <c r="E239" s="41"/>
      <c r="F239" s="219" t="s">
        <v>2114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157</v>
      </c>
      <c r="AU239" s="18" t="s">
        <v>72</v>
      </c>
    </row>
    <row r="240" s="2" customFormat="1" ht="16.5" customHeight="1">
      <c r="A240" s="39"/>
      <c r="B240" s="40"/>
      <c r="C240" s="205" t="s">
        <v>1111</v>
      </c>
      <c r="D240" s="205" t="s">
        <v>150</v>
      </c>
      <c r="E240" s="206" t="s">
        <v>2115</v>
      </c>
      <c r="F240" s="207" t="s">
        <v>2116</v>
      </c>
      <c r="G240" s="208" t="s">
        <v>377</v>
      </c>
      <c r="H240" s="209">
        <v>6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155</v>
      </c>
      <c r="AT240" s="216" t="s">
        <v>150</v>
      </c>
      <c r="AU240" s="216" t="s">
        <v>72</v>
      </c>
      <c r="AY240" s="18" t="s">
        <v>148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155</v>
      </c>
      <c r="BM240" s="216" t="s">
        <v>1643</v>
      </c>
    </row>
    <row r="241" s="2" customFormat="1">
      <c r="A241" s="39"/>
      <c r="B241" s="40"/>
      <c r="C241" s="41"/>
      <c r="D241" s="218" t="s">
        <v>157</v>
      </c>
      <c r="E241" s="41"/>
      <c r="F241" s="219" t="s">
        <v>2116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157</v>
      </c>
      <c r="AU241" s="18" t="s">
        <v>72</v>
      </c>
    </row>
    <row r="242" s="2" customFormat="1" ht="21.75" customHeight="1">
      <c r="A242" s="39"/>
      <c r="B242" s="40"/>
      <c r="C242" s="205" t="s">
        <v>1119</v>
      </c>
      <c r="D242" s="205" t="s">
        <v>150</v>
      </c>
      <c r="E242" s="206" t="s">
        <v>2117</v>
      </c>
      <c r="F242" s="207" t="s">
        <v>2118</v>
      </c>
      <c r="G242" s="208" t="s">
        <v>377</v>
      </c>
      <c r="H242" s="209">
        <v>4</v>
      </c>
      <c r="I242" s="210"/>
      <c r="J242" s="211">
        <f>ROUND(I242*H242,2)</f>
        <v>0</v>
      </c>
      <c r="K242" s="207" t="s">
        <v>19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155</v>
      </c>
      <c r="AT242" s="216" t="s">
        <v>150</v>
      </c>
      <c r="AU242" s="216" t="s">
        <v>72</v>
      </c>
      <c r="AY242" s="18" t="s">
        <v>148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155</v>
      </c>
      <c r="BM242" s="216" t="s">
        <v>1651</v>
      </c>
    </row>
    <row r="243" s="2" customFormat="1">
      <c r="A243" s="39"/>
      <c r="B243" s="40"/>
      <c r="C243" s="41"/>
      <c r="D243" s="218" t="s">
        <v>157</v>
      </c>
      <c r="E243" s="41"/>
      <c r="F243" s="219" t="s">
        <v>2118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157</v>
      </c>
      <c r="AU243" s="18" t="s">
        <v>72</v>
      </c>
    </row>
    <row r="244" s="2" customFormat="1" ht="16.5" customHeight="1">
      <c r="A244" s="39"/>
      <c r="B244" s="40"/>
      <c r="C244" s="205" t="s">
        <v>1125</v>
      </c>
      <c r="D244" s="205" t="s">
        <v>150</v>
      </c>
      <c r="E244" s="206" t="s">
        <v>2119</v>
      </c>
      <c r="F244" s="207" t="s">
        <v>2120</v>
      </c>
      <c r="G244" s="208" t="s">
        <v>377</v>
      </c>
      <c r="H244" s="209">
        <v>2</v>
      </c>
      <c r="I244" s="210"/>
      <c r="J244" s="211">
        <f>ROUND(I244*H244,2)</f>
        <v>0</v>
      </c>
      <c r="K244" s="207" t="s">
        <v>19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155</v>
      </c>
      <c r="AT244" s="216" t="s">
        <v>150</v>
      </c>
      <c r="AU244" s="216" t="s">
        <v>72</v>
      </c>
      <c r="AY244" s="18" t="s">
        <v>148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155</v>
      </c>
      <c r="BM244" s="216" t="s">
        <v>1659</v>
      </c>
    </row>
    <row r="245" s="2" customFormat="1">
      <c r="A245" s="39"/>
      <c r="B245" s="40"/>
      <c r="C245" s="41"/>
      <c r="D245" s="218" t="s">
        <v>157</v>
      </c>
      <c r="E245" s="41"/>
      <c r="F245" s="219" t="s">
        <v>2120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157</v>
      </c>
      <c r="AU245" s="18" t="s">
        <v>72</v>
      </c>
    </row>
    <row r="246" s="2" customFormat="1" ht="16.5" customHeight="1">
      <c r="A246" s="39"/>
      <c r="B246" s="40"/>
      <c r="C246" s="205" t="s">
        <v>1130</v>
      </c>
      <c r="D246" s="205" t="s">
        <v>150</v>
      </c>
      <c r="E246" s="206" t="s">
        <v>2121</v>
      </c>
      <c r="F246" s="207" t="s">
        <v>2122</v>
      </c>
      <c r="G246" s="208" t="s">
        <v>377</v>
      </c>
      <c r="H246" s="209">
        <v>1</v>
      </c>
      <c r="I246" s="210"/>
      <c r="J246" s="211">
        <f>ROUND(I246*H246,2)</f>
        <v>0</v>
      </c>
      <c r="K246" s="207" t="s">
        <v>19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155</v>
      </c>
      <c r="AT246" s="216" t="s">
        <v>150</v>
      </c>
      <c r="AU246" s="216" t="s">
        <v>72</v>
      </c>
      <c r="AY246" s="18" t="s">
        <v>148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155</v>
      </c>
      <c r="BM246" s="216" t="s">
        <v>1667</v>
      </c>
    </row>
    <row r="247" s="2" customFormat="1">
      <c r="A247" s="39"/>
      <c r="B247" s="40"/>
      <c r="C247" s="41"/>
      <c r="D247" s="218" t="s">
        <v>157</v>
      </c>
      <c r="E247" s="41"/>
      <c r="F247" s="219" t="s">
        <v>2122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157</v>
      </c>
      <c r="AU247" s="18" t="s">
        <v>72</v>
      </c>
    </row>
    <row r="248" s="2" customFormat="1" ht="16.5" customHeight="1">
      <c r="A248" s="39"/>
      <c r="B248" s="40"/>
      <c r="C248" s="205" t="s">
        <v>1138</v>
      </c>
      <c r="D248" s="205" t="s">
        <v>150</v>
      </c>
      <c r="E248" s="206" t="s">
        <v>2123</v>
      </c>
      <c r="F248" s="207" t="s">
        <v>2124</v>
      </c>
      <c r="G248" s="208" t="s">
        <v>377</v>
      </c>
      <c r="H248" s="209">
        <v>1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155</v>
      </c>
      <c r="AT248" s="216" t="s">
        <v>150</v>
      </c>
      <c r="AU248" s="216" t="s">
        <v>72</v>
      </c>
      <c r="AY248" s="18" t="s">
        <v>148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155</v>
      </c>
      <c r="BM248" s="216" t="s">
        <v>1675</v>
      </c>
    </row>
    <row r="249" s="2" customFormat="1">
      <c r="A249" s="39"/>
      <c r="B249" s="40"/>
      <c r="C249" s="41"/>
      <c r="D249" s="218" t="s">
        <v>157</v>
      </c>
      <c r="E249" s="41"/>
      <c r="F249" s="219" t="s">
        <v>2124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157</v>
      </c>
      <c r="AU249" s="18" t="s">
        <v>72</v>
      </c>
    </row>
    <row r="250" s="2" customFormat="1" ht="16.5" customHeight="1">
      <c r="A250" s="39"/>
      <c r="B250" s="40"/>
      <c r="C250" s="205" t="s">
        <v>1147</v>
      </c>
      <c r="D250" s="205" t="s">
        <v>150</v>
      </c>
      <c r="E250" s="206" t="s">
        <v>2125</v>
      </c>
      <c r="F250" s="207" t="s">
        <v>2126</v>
      </c>
      <c r="G250" s="208" t="s">
        <v>377</v>
      </c>
      <c r="H250" s="209">
        <v>5</v>
      </c>
      <c r="I250" s="210"/>
      <c r="J250" s="211">
        <f>ROUND(I250*H250,2)</f>
        <v>0</v>
      </c>
      <c r="K250" s="207" t="s">
        <v>19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155</v>
      </c>
      <c r="AT250" s="216" t="s">
        <v>150</v>
      </c>
      <c r="AU250" s="216" t="s">
        <v>72</v>
      </c>
      <c r="AY250" s="18" t="s">
        <v>148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155</v>
      </c>
      <c r="BM250" s="216" t="s">
        <v>1683</v>
      </c>
    </row>
    <row r="251" s="2" customFormat="1">
      <c r="A251" s="39"/>
      <c r="B251" s="40"/>
      <c r="C251" s="41"/>
      <c r="D251" s="218" t="s">
        <v>157</v>
      </c>
      <c r="E251" s="41"/>
      <c r="F251" s="219" t="s">
        <v>2126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157</v>
      </c>
      <c r="AU251" s="18" t="s">
        <v>72</v>
      </c>
    </row>
    <row r="252" s="2" customFormat="1" ht="24.15" customHeight="1">
      <c r="A252" s="39"/>
      <c r="B252" s="40"/>
      <c r="C252" s="205" t="s">
        <v>1154</v>
      </c>
      <c r="D252" s="205" t="s">
        <v>150</v>
      </c>
      <c r="E252" s="206" t="s">
        <v>2127</v>
      </c>
      <c r="F252" s="207" t="s">
        <v>2128</v>
      </c>
      <c r="G252" s="208" t="s">
        <v>377</v>
      </c>
      <c r="H252" s="209">
        <v>2</v>
      </c>
      <c r="I252" s="210"/>
      <c r="J252" s="211">
        <f>ROUND(I252*H252,2)</f>
        <v>0</v>
      </c>
      <c r="K252" s="207" t="s">
        <v>19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155</v>
      </c>
      <c r="AT252" s="216" t="s">
        <v>150</v>
      </c>
      <c r="AU252" s="216" t="s">
        <v>72</v>
      </c>
      <c r="AY252" s="18" t="s">
        <v>148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155</v>
      </c>
      <c r="BM252" s="216" t="s">
        <v>1691</v>
      </c>
    </row>
    <row r="253" s="2" customFormat="1">
      <c r="A253" s="39"/>
      <c r="B253" s="40"/>
      <c r="C253" s="41"/>
      <c r="D253" s="218" t="s">
        <v>157</v>
      </c>
      <c r="E253" s="41"/>
      <c r="F253" s="219" t="s">
        <v>2128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157</v>
      </c>
      <c r="AU253" s="18" t="s">
        <v>72</v>
      </c>
    </row>
    <row r="254" s="2" customFormat="1" ht="16.5" customHeight="1">
      <c r="A254" s="39"/>
      <c r="B254" s="40"/>
      <c r="C254" s="205" t="s">
        <v>1160</v>
      </c>
      <c r="D254" s="205" t="s">
        <v>150</v>
      </c>
      <c r="E254" s="206" t="s">
        <v>179</v>
      </c>
      <c r="F254" s="207" t="s">
        <v>2129</v>
      </c>
      <c r="G254" s="208" t="s">
        <v>377</v>
      </c>
      <c r="H254" s="209">
        <v>3</v>
      </c>
      <c r="I254" s="210"/>
      <c r="J254" s="211">
        <f>ROUND(I254*H254,2)</f>
        <v>0</v>
      </c>
      <c r="K254" s="207" t="s">
        <v>19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155</v>
      </c>
      <c r="AT254" s="216" t="s">
        <v>150</v>
      </c>
      <c r="AU254" s="216" t="s">
        <v>72</v>
      </c>
      <c r="AY254" s="18" t="s">
        <v>148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155</v>
      </c>
      <c r="BM254" s="216" t="s">
        <v>1699</v>
      </c>
    </row>
    <row r="255" s="2" customFormat="1">
      <c r="A255" s="39"/>
      <c r="B255" s="40"/>
      <c r="C255" s="41"/>
      <c r="D255" s="218" t="s">
        <v>157</v>
      </c>
      <c r="E255" s="41"/>
      <c r="F255" s="219" t="s">
        <v>2129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157</v>
      </c>
      <c r="AU255" s="18" t="s">
        <v>72</v>
      </c>
    </row>
    <row r="256" s="2" customFormat="1" ht="16.5" customHeight="1">
      <c r="A256" s="39"/>
      <c r="B256" s="40"/>
      <c r="C256" s="205" t="s">
        <v>1166</v>
      </c>
      <c r="D256" s="205" t="s">
        <v>150</v>
      </c>
      <c r="E256" s="206" t="s">
        <v>2130</v>
      </c>
      <c r="F256" s="207" t="s">
        <v>2131</v>
      </c>
      <c r="G256" s="208" t="s">
        <v>377</v>
      </c>
      <c r="H256" s="209">
        <v>6</v>
      </c>
      <c r="I256" s="210"/>
      <c r="J256" s="211">
        <f>ROUND(I256*H256,2)</f>
        <v>0</v>
      </c>
      <c r="K256" s="207" t="s">
        <v>19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155</v>
      </c>
      <c r="AT256" s="216" t="s">
        <v>150</v>
      </c>
      <c r="AU256" s="216" t="s">
        <v>72</v>
      </c>
      <c r="AY256" s="18" t="s">
        <v>148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155</v>
      </c>
      <c r="BM256" s="216" t="s">
        <v>1710</v>
      </c>
    </row>
    <row r="257" s="2" customFormat="1">
      <c r="A257" s="39"/>
      <c r="B257" s="40"/>
      <c r="C257" s="41"/>
      <c r="D257" s="218" t="s">
        <v>157</v>
      </c>
      <c r="E257" s="41"/>
      <c r="F257" s="219" t="s">
        <v>2131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157</v>
      </c>
      <c r="AU257" s="18" t="s">
        <v>72</v>
      </c>
    </row>
    <row r="258" s="2" customFormat="1" ht="16.5" customHeight="1">
      <c r="A258" s="39"/>
      <c r="B258" s="40"/>
      <c r="C258" s="205" t="s">
        <v>1172</v>
      </c>
      <c r="D258" s="205" t="s">
        <v>150</v>
      </c>
      <c r="E258" s="206" t="s">
        <v>217</v>
      </c>
      <c r="F258" s="207" t="s">
        <v>2132</v>
      </c>
      <c r="G258" s="208" t="s">
        <v>377</v>
      </c>
      <c r="H258" s="209">
        <v>4</v>
      </c>
      <c r="I258" s="210"/>
      <c r="J258" s="211">
        <f>ROUND(I258*H258,2)</f>
        <v>0</v>
      </c>
      <c r="K258" s="207" t="s">
        <v>19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155</v>
      </c>
      <c r="AT258" s="216" t="s">
        <v>150</v>
      </c>
      <c r="AU258" s="216" t="s">
        <v>72</v>
      </c>
      <c r="AY258" s="18" t="s">
        <v>148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155</v>
      </c>
      <c r="BM258" s="216" t="s">
        <v>1720</v>
      </c>
    </row>
    <row r="259" s="2" customFormat="1">
      <c r="A259" s="39"/>
      <c r="B259" s="40"/>
      <c r="C259" s="41"/>
      <c r="D259" s="218" t="s">
        <v>157</v>
      </c>
      <c r="E259" s="41"/>
      <c r="F259" s="219" t="s">
        <v>2132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157</v>
      </c>
      <c r="AU259" s="18" t="s">
        <v>72</v>
      </c>
    </row>
    <row r="260" s="2" customFormat="1" ht="16.5" customHeight="1">
      <c r="A260" s="39"/>
      <c r="B260" s="40"/>
      <c r="C260" s="205" t="s">
        <v>1182</v>
      </c>
      <c r="D260" s="205" t="s">
        <v>150</v>
      </c>
      <c r="E260" s="206" t="s">
        <v>224</v>
      </c>
      <c r="F260" s="207" t="s">
        <v>2133</v>
      </c>
      <c r="G260" s="208" t="s">
        <v>377</v>
      </c>
      <c r="H260" s="209">
        <v>1</v>
      </c>
      <c r="I260" s="210"/>
      <c r="J260" s="211">
        <f>ROUND(I260*H260,2)</f>
        <v>0</v>
      </c>
      <c r="K260" s="207" t="s">
        <v>19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155</v>
      </c>
      <c r="AT260" s="216" t="s">
        <v>150</v>
      </c>
      <c r="AU260" s="216" t="s">
        <v>72</v>
      </c>
      <c r="AY260" s="18" t="s">
        <v>148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155</v>
      </c>
      <c r="BM260" s="216" t="s">
        <v>1732</v>
      </c>
    </row>
    <row r="261" s="2" customFormat="1">
      <c r="A261" s="39"/>
      <c r="B261" s="40"/>
      <c r="C261" s="41"/>
      <c r="D261" s="218" t="s">
        <v>157</v>
      </c>
      <c r="E261" s="41"/>
      <c r="F261" s="219" t="s">
        <v>2133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157</v>
      </c>
      <c r="AU261" s="18" t="s">
        <v>72</v>
      </c>
    </row>
    <row r="262" s="2" customFormat="1" ht="16.5" customHeight="1">
      <c r="A262" s="39"/>
      <c r="B262" s="40"/>
      <c r="C262" s="205" t="s">
        <v>1188</v>
      </c>
      <c r="D262" s="205" t="s">
        <v>150</v>
      </c>
      <c r="E262" s="206" t="s">
        <v>231</v>
      </c>
      <c r="F262" s="207" t="s">
        <v>2134</v>
      </c>
      <c r="G262" s="208" t="s">
        <v>377</v>
      </c>
      <c r="H262" s="209">
        <v>1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43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155</v>
      </c>
      <c r="AT262" s="216" t="s">
        <v>150</v>
      </c>
      <c r="AU262" s="216" t="s">
        <v>72</v>
      </c>
      <c r="AY262" s="18" t="s">
        <v>148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80</v>
      </c>
      <c r="BK262" s="217">
        <f>ROUND(I262*H262,2)</f>
        <v>0</v>
      </c>
      <c r="BL262" s="18" t="s">
        <v>155</v>
      </c>
      <c r="BM262" s="216" t="s">
        <v>1743</v>
      </c>
    </row>
    <row r="263" s="2" customFormat="1">
      <c r="A263" s="39"/>
      <c r="B263" s="40"/>
      <c r="C263" s="41"/>
      <c r="D263" s="218" t="s">
        <v>157</v>
      </c>
      <c r="E263" s="41"/>
      <c r="F263" s="219" t="s">
        <v>2134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157</v>
      </c>
      <c r="AU263" s="18" t="s">
        <v>72</v>
      </c>
    </row>
    <row r="264" s="2" customFormat="1" ht="16.5" customHeight="1">
      <c r="A264" s="39"/>
      <c r="B264" s="40"/>
      <c r="C264" s="205" t="s">
        <v>1193</v>
      </c>
      <c r="D264" s="205" t="s">
        <v>150</v>
      </c>
      <c r="E264" s="206" t="s">
        <v>2135</v>
      </c>
      <c r="F264" s="207" t="s">
        <v>2136</v>
      </c>
      <c r="G264" s="208" t="s">
        <v>377</v>
      </c>
      <c r="H264" s="209">
        <v>4</v>
      </c>
      <c r="I264" s="210"/>
      <c r="J264" s="211">
        <f>ROUND(I264*H264,2)</f>
        <v>0</v>
      </c>
      <c r="K264" s="207" t="s">
        <v>19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155</v>
      </c>
      <c r="AT264" s="216" t="s">
        <v>150</v>
      </c>
      <c r="AU264" s="216" t="s">
        <v>72</v>
      </c>
      <c r="AY264" s="18" t="s">
        <v>148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80</v>
      </c>
      <c r="BK264" s="217">
        <f>ROUND(I264*H264,2)</f>
        <v>0</v>
      </c>
      <c r="BL264" s="18" t="s">
        <v>155</v>
      </c>
      <c r="BM264" s="216" t="s">
        <v>1753</v>
      </c>
    </row>
    <row r="265" s="2" customFormat="1">
      <c r="A265" s="39"/>
      <c r="B265" s="40"/>
      <c r="C265" s="41"/>
      <c r="D265" s="218" t="s">
        <v>157</v>
      </c>
      <c r="E265" s="41"/>
      <c r="F265" s="219" t="s">
        <v>2136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157</v>
      </c>
      <c r="AU265" s="18" t="s">
        <v>72</v>
      </c>
    </row>
    <row r="266" s="2" customFormat="1" ht="16.5" customHeight="1">
      <c r="A266" s="39"/>
      <c r="B266" s="40"/>
      <c r="C266" s="205" t="s">
        <v>1201</v>
      </c>
      <c r="D266" s="205" t="s">
        <v>150</v>
      </c>
      <c r="E266" s="206" t="s">
        <v>2137</v>
      </c>
      <c r="F266" s="207" t="s">
        <v>2138</v>
      </c>
      <c r="G266" s="208" t="s">
        <v>377</v>
      </c>
      <c r="H266" s="209">
        <v>4</v>
      </c>
      <c r="I266" s="210"/>
      <c r="J266" s="211">
        <f>ROUND(I266*H266,2)</f>
        <v>0</v>
      </c>
      <c r="K266" s="207" t="s">
        <v>19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155</v>
      </c>
      <c r="AT266" s="216" t="s">
        <v>150</v>
      </c>
      <c r="AU266" s="216" t="s">
        <v>72</v>
      </c>
      <c r="AY266" s="18" t="s">
        <v>148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155</v>
      </c>
      <c r="BM266" s="216" t="s">
        <v>1768</v>
      </c>
    </row>
    <row r="267" s="2" customFormat="1">
      <c r="A267" s="39"/>
      <c r="B267" s="40"/>
      <c r="C267" s="41"/>
      <c r="D267" s="218" t="s">
        <v>157</v>
      </c>
      <c r="E267" s="41"/>
      <c r="F267" s="219" t="s">
        <v>2138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157</v>
      </c>
      <c r="AU267" s="18" t="s">
        <v>72</v>
      </c>
    </row>
    <row r="268" s="2" customFormat="1" ht="16.5" customHeight="1">
      <c r="A268" s="39"/>
      <c r="B268" s="40"/>
      <c r="C268" s="205" t="s">
        <v>1207</v>
      </c>
      <c r="D268" s="205" t="s">
        <v>150</v>
      </c>
      <c r="E268" s="206" t="s">
        <v>2139</v>
      </c>
      <c r="F268" s="207" t="s">
        <v>2140</v>
      </c>
      <c r="G268" s="208" t="s">
        <v>377</v>
      </c>
      <c r="H268" s="209">
        <v>2</v>
      </c>
      <c r="I268" s="210"/>
      <c r="J268" s="211">
        <f>ROUND(I268*H268,2)</f>
        <v>0</v>
      </c>
      <c r="K268" s="207" t="s">
        <v>19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155</v>
      </c>
      <c r="AT268" s="216" t="s">
        <v>150</v>
      </c>
      <c r="AU268" s="216" t="s">
        <v>72</v>
      </c>
      <c r="AY268" s="18" t="s">
        <v>148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80</v>
      </c>
      <c r="BK268" s="217">
        <f>ROUND(I268*H268,2)</f>
        <v>0</v>
      </c>
      <c r="BL268" s="18" t="s">
        <v>155</v>
      </c>
      <c r="BM268" s="216" t="s">
        <v>1780</v>
      </c>
    </row>
    <row r="269" s="2" customFormat="1">
      <c r="A269" s="39"/>
      <c r="B269" s="40"/>
      <c r="C269" s="41"/>
      <c r="D269" s="218" t="s">
        <v>157</v>
      </c>
      <c r="E269" s="41"/>
      <c r="F269" s="219" t="s">
        <v>2140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157</v>
      </c>
      <c r="AU269" s="18" t="s">
        <v>72</v>
      </c>
    </row>
    <row r="270" s="2" customFormat="1" ht="24.15" customHeight="1">
      <c r="A270" s="39"/>
      <c r="B270" s="40"/>
      <c r="C270" s="205" t="s">
        <v>1213</v>
      </c>
      <c r="D270" s="205" t="s">
        <v>150</v>
      </c>
      <c r="E270" s="206" t="s">
        <v>237</v>
      </c>
      <c r="F270" s="207" t="s">
        <v>2141</v>
      </c>
      <c r="G270" s="208" t="s">
        <v>377</v>
      </c>
      <c r="H270" s="209">
        <v>2</v>
      </c>
      <c r="I270" s="210"/>
      <c r="J270" s="211">
        <f>ROUND(I270*H270,2)</f>
        <v>0</v>
      </c>
      <c r="K270" s="207" t="s">
        <v>19</v>
      </c>
      <c r="L270" s="45"/>
      <c r="M270" s="212" t="s">
        <v>19</v>
      </c>
      <c r="N270" s="213" t="s">
        <v>43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155</v>
      </c>
      <c r="AT270" s="216" t="s">
        <v>150</v>
      </c>
      <c r="AU270" s="216" t="s">
        <v>72</v>
      </c>
      <c r="AY270" s="18" t="s">
        <v>148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155</v>
      </c>
      <c r="BM270" s="216" t="s">
        <v>1794</v>
      </c>
    </row>
    <row r="271" s="2" customFormat="1">
      <c r="A271" s="39"/>
      <c r="B271" s="40"/>
      <c r="C271" s="41"/>
      <c r="D271" s="218" t="s">
        <v>157</v>
      </c>
      <c r="E271" s="41"/>
      <c r="F271" s="219" t="s">
        <v>2141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157</v>
      </c>
      <c r="AU271" s="18" t="s">
        <v>72</v>
      </c>
    </row>
    <row r="272" s="2" customFormat="1" ht="16.5" customHeight="1">
      <c r="A272" s="39"/>
      <c r="B272" s="40"/>
      <c r="C272" s="205" t="s">
        <v>1219</v>
      </c>
      <c r="D272" s="205" t="s">
        <v>150</v>
      </c>
      <c r="E272" s="206" t="s">
        <v>243</v>
      </c>
      <c r="F272" s="207" t="s">
        <v>2142</v>
      </c>
      <c r="G272" s="208" t="s">
        <v>377</v>
      </c>
      <c r="H272" s="209">
        <v>2</v>
      </c>
      <c r="I272" s="210"/>
      <c r="J272" s="211">
        <f>ROUND(I272*H272,2)</f>
        <v>0</v>
      </c>
      <c r="K272" s="207" t="s">
        <v>19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155</v>
      </c>
      <c r="AT272" s="216" t="s">
        <v>150</v>
      </c>
      <c r="AU272" s="216" t="s">
        <v>72</v>
      </c>
      <c r="AY272" s="18" t="s">
        <v>148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155</v>
      </c>
      <c r="BM272" s="216" t="s">
        <v>2143</v>
      </c>
    </row>
    <row r="273" s="2" customFormat="1">
      <c r="A273" s="39"/>
      <c r="B273" s="40"/>
      <c r="C273" s="41"/>
      <c r="D273" s="218" t="s">
        <v>157</v>
      </c>
      <c r="E273" s="41"/>
      <c r="F273" s="219" t="s">
        <v>2142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157</v>
      </c>
      <c r="AU273" s="18" t="s">
        <v>72</v>
      </c>
    </row>
    <row r="274" s="2" customFormat="1" ht="21.75" customHeight="1">
      <c r="A274" s="39"/>
      <c r="B274" s="40"/>
      <c r="C274" s="205" t="s">
        <v>1224</v>
      </c>
      <c r="D274" s="205" t="s">
        <v>150</v>
      </c>
      <c r="E274" s="206" t="s">
        <v>2144</v>
      </c>
      <c r="F274" s="207" t="s">
        <v>2145</v>
      </c>
      <c r="G274" s="208" t="s">
        <v>377</v>
      </c>
      <c r="H274" s="209">
        <v>15</v>
      </c>
      <c r="I274" s="210"/>
      <c r="J274" s="211">
        <f>ROUND(I274*H274,2)</f>
        <v>0</v>
      </c>
      <c r="K274" s="207" t="s">
        <v>19</v>
      </c>
      <c r="L274" s="45"/>
      <c r="M274" s="212" t="s">
        <v>19</v>
      </c>
      <c r="N274" s="213" t="s">
        <v>43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155</v>
      </c>
      <c r="AT274" s="216" t="s">
        <v>150</v>
      </c>
      <c r="AU274" s="216" t="s">
        <v>72</v>
      </c>
      <c r="AY274" s="18" t="s">
        <v>148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80</v>
      </c>
      <c r="BK274" s="217">
        <f>ROUND(I274*H274,2)</f>
        <v>0</v>
      </c>
      <c r="BL274" s="18" t="s">
        <v>155</v>
      </c>
      <c r="BM274" s="216" t="s">
        <v>2146</v>
      </c>
    </row>
    <row r="275" s="2" customFormat="1">
      <c r="A275" s="39"/>
      <c r="B275" s="40"/>
      <c r="C275" s="41"/>
      <c r="D275" s="218" t="s">
        <v>157</v>
      </c>
      <c r="E275" s="41"/>
      <c r="F275" s="219" t="s">
        <v>2145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157</v>
      </c>
      <c r="AU275" s="18" t="s">
        <v>72</v>
      </c>
    </row>
    <row r="276" s="2" customFormat="1" ht="24.15" customHeight="1">
      <c r="A276" s="39"/>
      <c r="B276" s="40"/>
      <c r="C276" s="205" t="s">
        <v>1232</v>
      </c>
      <c r="D276" s="205" t="s">
        <v>150</v>
      </c>
      <c r="E276" s="206" t="s">
        <v>2147</v>
      </c>
      <c r="F276" s="207" t="s">
        <v>2148</v>
      </c>
      <c r="G276" s="208" t="s">
        <v>377</v>
      </c>
      <c r="H276" s="209">
        <v>15</v>
      </c>
      <c r="I276" s="210"/>
      <c r="J276" s="211">
        <f>ROUND(I276*H276,2)</f>
        <v>0</v>
      </c>
      <c r="K276" s="207" t="s">
        <v>19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155</v>
      </c>
      <c r="AT276" s="216" t="s">
        <v>150</v>
      </c>
      <c r="AU276" s="216" t="s">
        <v>72</v>
      </c>
      <c r="AY276" s="18" t="s">
        <v>148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155</v>
      </c>
      <c r="BM276" s="216" t="s">
        <v>2149</v>
      </c>
    </row>
    <row r="277" s="2" customFormat="1">
      <c r="A277" s="39"/>
      <c r="B277" s="40"/>
      <c r="C277" s="41"/>
      <c r="D277" s="218" t="s">
        <v>157</v>
      </c>
      <c r="E277" s="41"/>
      <c r="F277" s="219" t="s">
        <v>2148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157</v>
      </c>
      <c r="AU277" s="18" t="s">
        <v>72</v>
      </c>
    </row>
    <row r="278" s="2" customFormat="1" ht="21.75" customHeight="1">
      <c r="A278" s="39"/>
      <c r="B278" s="40"/>
      <c r="C278" s="205" t="s">
        <v>1238</v>
      </c>
      <c r="D278" s="205" t="s">
        <v>150</v>
      </c>
      <c r="E278" s="206" t="s">
        <v>2150</v>
      </c>
      <c r="F278" s="207" t="s">
        <v>2151</v>
      </c>
      <c r="G278" s="208" t="s">
        <v>377</v>
      </c>
      <c r="H278" s="209">
        <v>22</v>
      </c>
      <c r="I278" s="210"/>
      <c r="J278" s="211">
        <f>ROUND(I278*H278,2)</f>
        <v>0</v>
      </c>
      <c r="K278" s="207" t="s">
        <v>19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155</v>
      </c>
      <c r="AT278" s="216" t="s">
        <v>150</v>
      </c>
      <c r="AU278" s="216" t="s">
        <v>72</v>
      </c>
      <c r="AY278" s="18" t="s">
        <v>148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155</v>
      </c>
      <c r="BM278" s="216" t="s">
        <v>2152</v>
      </c>
    </row>
    <row r="279" s="2" customFormat="1">
      <c r="A279" s="39"/>
      <c r="B279" s="40"/>
      <c r="C279" s="41"/>
      <c r="D279" s="218" t="s">
        <v>157</v>
      </c>
      <c r="E279" s="41"/>
      <c r="F279" s="219" t="s">
        <v>2151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157</v>
      </c>
      <c r="AU279" s="18" t="s">
        <v>72</v>
      </c>
    </row>
    <row r="280" s="2" customFormat="1" ht="24.15" customHeight="1">
      <c r="A280" s="39"/>
      <c r="B280" s="40"/>
      <c r="C280" s="205" t="s">
        <v>1244</v>
      </c>
      <c r="D280" s="205" t="s">
        <v>150</v>
      </c>
      <c r="E280" s="206" t="s">
        <v>2153</v>
      </c>
      <c r="F280" s="207" t="s">
        <v>2154</v>
      </c>
      <c r="G280" s="208" t="s">
        <v>377</v>
      </c>
      <c r="H280" s="209">
        <v>15</v>
      </c>
      <c r="I280" s="210"/>
      <c r="J280" s="211">
        <f>ROUND(I280*H280,2)</f>
        <v>0</v>
      </c>
      <c r="K280" s="207" t="s">
        <v>19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155</v>
      </c>
      <c r="AT280" s="216" t="s">
        <v>150</v>
      </c>
      <c r="AU280" s="216" t="s">
        <v>72</v>
      </c>
      <c r="AY280" s="18" t="s">
        <v>148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155</v>
      </c>
      <c r="BM280" s="216" t="s">
        <v>2155</v>
      </c>
    </row>
    <row r="281" s="2" customFormat="1">
      <c r="A281" s="39"/>
      <c r="B281" s="40"/>
      <c r="C281" s="41"/>
      <c r="D281" s="218" t="s">
        <v>157</v>
      </c>
      <c r="E281" s="41"/>
      <c r="F281" s="219" t="s">
        <v>2154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157</v>
      </c>
      <c r="AU281" s="18" t="s">
        <v>72</v>
      </c>
    </row>
    <row r="282" s="2" customFormat="1" ht="24.15" customHeight="1">
      <c r="A282" s="39"/>
      <c r="B282" s="40"/>
      <c r="C282" s="205" t="s">
        <v>1250</v>
      </c>
      <c r="D282" s="205" t="s">
        <v>150</v>
      </c>
      <c r="E282" s="206" t="s">
        <v>2156</v>
      </c>
      <c r="F282" s="207" t="s">
        <v>2157</v>
      </c>
      <c r="G282" s="208" t="s">
        <v>377</v>
      </c>
      <c r="H282" s="209">
        <v>7</v>
      </c>
      <c r="I282" s="210"/>
      <c r="J282" s="211">
        <f>ROUND(I282*H282,2)</f>
        <v>0</v>
      </c>
      <c r="K282" s="207" t="s">
        <v>19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155</v>
      </c>
      <c r="AT282" s="216" t="s">
        <v>150</v>
      </c>
      <c r="AU282" s="216" t="s">
        <v>72</v>
      </c>
      <c r="AY282" s="18" t="s">
        <v>148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80</v>
      </c>
      <c r="BK282" s="217">
        <f>ROUND(I282*H282,2)</f>
        <v>0</v>
      </c>
      <c r="BL282" s="18" t="s">
        <v>155</v>
      </c>
      <c r="BM282" s="216" t="s">
        <v>2158</v>
      </c>
    </row>
    <row r="283" s="2" customFormat="1">
      <c r="A283" s="39"/>
      <c r="B283" s="40"/>
      <c r="C283" s="41"/>
      <c r="D283" s="218" t="s">
        <v>157</v>
      </c>
      <c r="E283" s="41"/>
      <c r="F283" s="219" t="s">
        <v>2157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157</v>
      </c>
      <c r="AU283" s="18" t="s">
        <v>72</v>
      </c>
    </row>
    <row r="284" s="2" customFormat="1" ht="21.75" customHeight="1">
      <c r="A284" s="39"/>
      <c r="B284" s="40"/>
      <c r="C284" s="205" t="s">
        <v>1263</v>
      </c>
      <c r="D284" s="205" t="s">
        <v>150</v>
      </c>
      <c r="E284" s="206" t="s">
        <v>2159</v>
      </c>
      <c r="F284" s="207" t="s">
        <v>2160</v>
      </c>
      <c r="G284" s="208" t="s">
        <v>377</v>
      </c>
      <c r="H284" s="209">
        <v>15</v>
      </c>
      <c r="I284" s="210"/>
      <c r="J284" s="211">
        <f>ROUND(I284*H284,2)</f>
        <v>0</v>
      </c>
      <c r="K284" s="207" t="s">
        <v>19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155</v>
      </c>
      <c r="AT284" s="216" t="s">
        <v>150</v>
      </c>
      <c r="AU284" s="216" t="s">
        <v>72</v>
      </c>
      <c r="AY284" s="18" t="s">
        <v>148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155</v>
      </c>
      <c r="BM284" s="216" t="s">
        <v>2161</v>
      </c>
    </row>
    <row r="285" s="2" customFormat="1">
      <c r="A285" s="39"/>
      <c r="B285" s="40"/>
      <c r="C285" s="41"/>
      <c r="D285" s="218" t="s">
        <v>157</v>
      </c>
      <c r="E285" s="41"/>
      <c r="F285" s="219" t="s">
        <v>2160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157</v>
      </c>
      <c r="AU285" s="18" t="s">
        <v>72</v>
      </c>
    </row>
    <row r="286" s="2" customFormat="1" ht="16.5" customHeight="1">
      <c r="A286" s="39"/>
      <c r="B286" s="40"/>
      <c r="C286" s="205" t="s">
        <v>1276</v>
      </c>
      <c r="D286" s="205" t="s">
        <v>150</v>
      </c>
      <c r="E286" s="206" t="s">
        <v>2162</v>
      </c>
      <c r="F286" s="207" t="s">
        <v>2163</v>
      </c>
      <c r="G286" s="208" t="s">
        <v>377</v>
      </c>
      <c r="H286" s="209">
        <v>30</v>
      </c>
      <c r="I286" s="210"/>
      <c r="J286" s="211">
        <f>ROUND(I286*H286,2)</f>
        <v>0</v>
      </c>
      <c r="K286" s="207" t="s">
        <v>19</v>
      </c>
      <c r="L286" s="45"/>
      <c r="M286" s="212" t="s">
        <v>19</v>
      </c>
      <c r="N286" s="213" t="s">
        <v>43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155</v>
      </c>
      <c r="AT286" s="216" t="s">
        <v>150</v>
      </c>
      <c r="AU286" s="216" t="s">
        <v>72</v>
      </c>
      <c r="AY286" s="18" t="s">
        <v>148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80</v>
      </c>
      <c r="BK286" s="217">
        <f>ROUND(I286*H286,2)</f>
        <v>0</v>
      </c>
      <c r="BL286" s="18" t="s">
        <v>155</v>
      </c>
      <c r="BM286" s="216" t="s">
        <v>2164</v>
      </c>
    </row>
    <row r="287" s="2" customFormat="1">
      <c r="A287" s="39"/>
      <c r="B287" s="40"/>
      <c r="C287" s="41"/>
      <c r="D287" s="218" t="s">
        <v>157</v>
      </c>
      <c r="E287" s="41"/>
      <c r="F287" s="219" t="s">
        <v>2163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157</v>
      </c>
      <c r="AU287" s="18" t="s">
        <v>72</v>
      </c>
    </row>
    <row r="288" s="2" customFormat="1" ht="16.5" customHeight="1">
      <c r="A288" s="39"/>
      <c r="B288" s="40"/>
      <c r="C288" s="205" t="s">
        <v>1284</v>
      </c>
      <c r="D288" s="205" t="s">
        <v>150</v>
      </c>
      <c r="E288" s="206" t="s">
        <v>8</v>
      </c>
      <c r="F288" s="207" t="s">
        <v>2165</v>
      </c>
      <c r="G288" s="208" t="s">
        <v>2166</v>
      </c>
      <c r="H288" s="209">
        <v>1</v>
      </c>
      <c r="I288" s="210"/>
      <c r="J288" s="211">
        <f>ROUND(I288*H288,2)</f>
        <v>0</v>
      </c>
      <c r="K288" s="207" t="s">
        <v>19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155</v>
      </c>
      <c r="AT288" s="216" t="s">
        <v>150</v>
      </c>
      <c r="AU288" s="216" t="s">
        <v>72</v>
      </c>
      <c r="AY288" s="18" t="s">
        <v>148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155</v>
      </c>
      <c r="BM288" s="216" t="s">
        <v>2167</v>
      </c>
    </row>
    <row r="289" s="2" customFormat="1">
      <c r="A289" s="39"/>
      <c r="B289" s="40"/>
      <c r="C289" s="41"/>
      <c r="D289" s="218" t="s">
        <v>157</v>
      </c>
      <c r="E289" s="41"/>
      <c r="F289" s="219" t="s">
        <v>2165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157</v>
      </c>
      <c r="AU289" s="18" t="s">
        <v>72</v>
      </c>
    </row>
    <row r="290" s="2" customFormat="1" ht="16.5" customHeight="1">
      <c r="A290" s="39"/>
      <c r="B290" s="40"/>
      <c r="C290" s="205" t="s">
        <v>1290</v>
      </c>
      <c r="D290" s="205" t="s">
        <v>150</v>
      </c>
      <c r="E290" s="206" t="s">
        <v>261</v>
      </c>
      <c r="F290" s="207" t="s">
        <v>2168</v>
      </c>
      <c r="G290" s="208" t="s">
        <v>2169</v>
      </c>
      <c r="H290" s="209">
        <v>1</v>
      </c>
      <c r="I290" s="210"/>
      <c r="J290" s="211">
        <f>ROUND(I290*H290,2)</f>
        <v>0</v>
      </c>
      <c r="K290" s="207" t="s">
        <v>19</v>
      </c>
      <c r="L290" s="45"/>
      <c r="M290" s="212" t="s">
        <v>19</v>
      </c>
      <c r="N290" s="213" t="s">
        <v>43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155</v>
      </c>
      <c r="AT290" s="216" t="s">
        <v>150</v>
      </c>
      <c r="AU290" s="216" t="s">
        <v>72</v>
      </c>
      <c r="AY290" s="18" t="s">
        <v>148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80</v>
      </c>
      <c r="BK290" s="217">
        <f>ROUND(I290*H290,2)</f>
        <v>0</v>
      </c>
      <c r="BL290" s="18" t="s">
        <v>155</v>
      </c>
      <c r="BM290" s="216" t="s">
        <v>2170</v>
      </c>
    </row>
    <row r="291" s="2" customFormat="1">
      <c r="A291" s="39"/>
      <c r="B291" s="40"/>
      <c r="C291" s="41"/>
      <c r="D291" s="218" t="s">
        <v>157</v>
      </c>
      <c r="E291" s="41"/>
      <c r="F291" s="219" t="s">
        <v>2168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157</v>
      </c>
      <c r="AU291" s="18" t="s">
        <v>72</v>
      </c>
    </row>
    <row r="292" s="2" customFormat="1" ht="21.75" customHeight="1">
      <c r="A292" s="39"/>
      <c r="B292" s="40"/>
      <c r="C292" s="205" t="s">
        <v>1297</v>
      </c>
      <c r="D292" s="205" t="s">
        <v>150</v>
      </c>
      <c r="E292" s="206" t="s">
        <v>2171</v>
      </c>
      <c r="F292" s="207" t="s">
        <v>2172</v>
      </c>
      <c r="G292" s="208" t="s">
        <v>2173</v>
      </c>
      <c r="H292" s="276"/>
      <c r="I292" s="210"/>
      <c r="J292" s="211">
        <f>ROUND(I292*H292,2)</f>
        <v>0</v>
      </c>
      <c r="K292" s="207" t="s">
        <v>19</v>
      </c>
      <c r="L292" s="45"/>
      <c r="M292" s="212" t="s">
        <v>19</v>
      </c>
      <c r="N292" s="213" t="s">
        <v>43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155</v>
      </c>
      <c r="AT292" s="216" t="s">
        <v>150</v>
      </c>
      <c r="AU292" s="216" t="s">
        <v>72</v>
      </c>
      <c r="AY292" s="18" t="s">
        <v>148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155</v>
      </c>
      <c r="BM292" s="216" t="s">
        <v>2174</v>
      </c>
    </row>
    <row r="293" s="2" customFormat="1">
      <c r="A293" s="39"/>
      <c r="B293" s="40"/>
      <c r="C293" s="41"/>
      <c r="D293" s="218" t="s">
        <v>157</v>
      </c>
      <c r="E293" s="41"/>
      <c r="F293" s="219" t="s">
        <v>2172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157</v>
      </c>
      <c r="AU293" s="18" t="s">
        <v>72</v>
      </c>
    </row>
    <row r="294" s="2" customFormat="1" ht="21.75" customHeight="1">
      <c r="A294" s="39"/>
      <c r="B294" s="40"/>
      <c r="C294" s="205" t="s">
        <v>1303</v>
      </c>
      <c r="D294" s="205" t="s">
        <v>150</v>
      </c>
      <c r="E294" s="206" t="s">
        <v>2175</v>
      </c>
      <c r="F294" s="207" t="s">
        <v>2176</v>
      </c>
      <c r="G294" s="208" t="s">
        <v>220</v>
      </c>
      <c r="H294" s="209">
        <v>3.2000000000000002</v>
      </c>
      <c r="I294" s="210"/>
      <c r="J294" s="211">
        <f>ROUND(I294*H294,2)</f>
        <v>0</v>
      </c>
      <c r="K294" s="207" t="s">
        <v>19</v>
      </c>
      <c r="L294" s="45"/>
      <c r="M294" s="212" t="s">
        <v>19</v>
      </c>
      <c r="N294" s="213" t="s">
        <v>43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155</v>
      </c>
      <c r="AT294" s="216" t="s">
        <v>150</v>
      </c>
      <c r="AU294" s="216" t="s">
        <v>72</v>
      </c>
      <c r="AY294" s="18" t="s">
        <v>148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80</v>
      </c>
      <c r="BK294" s="217">
        <f>ROUND(I294*H294,2)</f>
        <v>0</v>
      </c>
      <c r="BL294" s="18" t="s">
        <v>155</v>
      </c>
      <c r="BM294" s="216" t="s">
        <v>2177</v>
      </c>
    </row>
    <row r="295" s="2" customFormat="1">
      <c r="A295" s="39"/>
      <c r="B295" s="40"/>
      <c r="C295" s="41"/>
      <c r="D295" s="218" t="s">
        <v>157</v>
      </c>
      <c r="E295" s="41"/>
      <c r="F295" s="219" t="s">
        <v>2176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157</v>
      </c>
      <c r="AU295" s="18" t="s">
        <v>72</v>
      </c>
    </row>
    <row r="296" s="2" customFormat="1" ht="21.75" customHeight="1">
      <c r="A296" s="39"/>
      <c r="B296" s="40"/>
      <c r="C296" s="205" t="s">
        <v>1309</v>
      </c>
      <c r="D296" s="205" t="s">
        <v>150</v>
      </c>
      <c r="E296" s="206" t="s">
        <v>1993</v>
      </c>
      <c r="F296" s="207" t="s">
        <v>1994</v>
      </c>
      <c r="G296" s="208" t="s">
        <v>220</v>
      </c>
      <c r="H296" s="209">
        <v>0.84999999999999998</v>
      </c>
      <c r="I296" s="210"/>
      <c r="J296" s="211">
        <f>ROUND(I296*H296,2)</f>
        <v>0</v>
      </c>
      <c r="K296" s="207" t="s">
        <v>19</v>
      </c>
      <c r="L296" s="45"/>
      <c r="M296" s="212" t="s">
        <v>19</v>
      </c>
      <c r="N296" s="213" t="s">
        <v>43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155</v>
      </c>
      <c r="AT296" s="216" t="s">
        <v>150</v>
      </c>
      <c r="AU296" s="216" t="s">
        <v>72</v>
      </c>
      <c r="AY296" s="18" t="s">
        <v>148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80</v>
      </c>
      <c r="BK296" s="217">
        <f>ROUND(I296*H296,2)</f>
        <v>0</v>
      </c>
      <c r="BL296" s="18" t="s">
        <v>155</v>
      </c>
      <c r="BM296" s="216" t="s">
        <v>2178</v>
      </c>
    </row>
    <row r="297" s="2" customFormat="1">
      <c r="A297" s="39"/>
      <c r="B297" s="40"/>
      <c r="C297" s="41"/>
      <c r="D297" s="218" t="s">
        <v>157</v>
      </c>
      <c r="E297" s="41"/>
      <c r="F297" s="219" t="s">
        <v>1994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157</v>
      </c>
      <c r="AU297" s="18" t="s">
        <v>72</v>
      </c>
    </row>
    <row r="298" s="2" customFormat="1" ht="16.5" customHeight="1">
      <c r="A298" s="39"/>
      <c r="B298" s="40"/>
      <c r="C298" s="205" t="s">
        <v>1316</v>
      </c>
      <c r="D298" s="205" t="s">
        <v>150</v>
      </c>
      <c r="E298" s="206" t="s">
        <v>268</v>
      </c>
      <c r="F298" s="207" t="s">
        <v>2179</v>
      </c>
      <c r="G298" s="208" t="s">
        <v>174</v>
      </c>
      <c r="H298" s="209">
        <v>5</v>
      </c>
      <c r="I298" s="210"/>
      <c r="J298" s="211">
        <f>ROUND(I298*H298,2)</f>
        <v>0</v>
      </c>
      <c r="K298" s="207" t="s">
        <v>19</v>
      </c>
      <c r="L298" s="45"/>
      <c r="M298" s="212" t="s">
        <v>19</v>
      </c>
      <c r="N298" s="213" t="s">
        <v>43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155</v>
      </c>
      <c r="AT298" s="216" t="s">
        <v>150</v>
      </c>
      <c r="AU298" s="216" t="s">
        <v>72</v>
      </c>
      <c r="AY298" s="18" t="s">
        <v>148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80</v>
      </c>
      <c r="BK298" s="217">
        <f>ROUND(I298*H298,2)</f>
        <v>0</v>
      </c>
      <c r="BL298" s="18" t="s">
        <v>155</v>
      </c>
      <c r="BM298" s="216" t="s">
        <v>2180</v>
      </c>
    </row>
    <row r="299" s="2" customFormat="1">
      <c r="A299" s="39"/>
      <c r="B299" s="40"/>
      <c r="C299" s="41"/>
      <c r="D299" s="218" t="s">
        <v>157</v>
      </c>
      <c r="E299" s="41"/>
      <c r="F299" s="219" t="s">
        <v>2179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157</v>
      </c>
      <c r="AU299" s="18" t="s">
        <v>72</v>
      </c>
    </row>
    <row r="300" s="2" customFormat="1" ht="21.75" customHeight="1">
      <c r="A300" s="39"/>
      <c r="B300" s="40"/>
      <c r="C300" s="205" t="s">
        <v>1322</v>
      </c>
      <c r="D300" s="205" t="s">
        <v>150</v>
      </c>
      <c r="E300" s="206" t="s">
        <v>1996</v>
      </c>
      <c r="F300" s="207" t="s">
        <v>1997</v>
      </c>
      <c r="G300" s="208" t="s">
        <v>220</v>
      </c>
      <c r="H300" s="209">
        <v>8</v>
      </c>
      <c r="I300" s="210"/>
      <c r="J300" s="211">
        <f>ROUND(I300*H300,2)</f>
        <v>0</v>
      </c>
      <c r="K300" s="207" t="s">
        <v>19</v>
      </c>
      <c r="L300" s="45"/>
      <c r="M300" s="212" t="s">
        <v>19</v>
      </c>
      <c r="N300" s="213" t="s">
        <v>43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155</v>
      </c>
      <c r="AT300" s="216" t="s">
        <v>150</v>
      </c>
      <c r="AU300" s="216" t="s">
        <v>72</v>
      </c>
      <c r="AY300" s="18" t="s">
        <v>148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80</v>
      </c>
      <c r="BK300" s="217">
        <f>ROUND(I300*H300,2)</f>
        <v>0</v>
      </c>
      <c r="BL300" s="18" t="s">
        <v>155</v>
      </c>
      <c r="BM300" s="216" t="s">
        <v>2181</v>
      </c>
    </row>
    <row r="301" s="2" customFormat="1">
      <c r="A301" s="39"/>
      <c r="B301" s="40"/>
      <c r="C301" s="41"/>
      <c r="D301" s="218" t="s">
        <v>157</v>
      </c>
      <c r="E301" s="41"/>
      <c r="F301" s="219" t="s">
        <v>1997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157</v>
      </c>
      <c r="AU301" s="18" t="s">
        <v>72</v>
      </c>
    </row>
    <row r="302" s="2" customFormat="1" ht="21.75" customHeight="1">
      <c r="A302" s="39"/>
      <c r="B302" s="40"/>
      <c r="C302" s="205" t="s">
        <v>1328</v>
      </c>
      <c r="D302" s="205" t="s">
        <v>150</v>
      </c>
      <c r="E302" s="206" t="s">
        <v>1998</v>
      </c>
      <c r="F302" s="207" t="s">
        <v>1999</v>
      </c>
      <c r="G302" s="208" t="s">
        <v>377</v>
      </c>
      <c r="H302" s="209">
        <v>8</v>
      </c>
      <c r="I302" s="210"/>
      <c r="J302" s="211">
        <f>ROUND(I302*H302,2)</f>
        <v>0</v>
      </c>
      <c r="K302" s="207" t="s">
        <v>19</v>
      </c>
      <c r="L302" s="45"/>
      <c r="M302" s="212" t="s">
        <v>19</v>
      </c>
      <c r="N302" s="213" t="s">
        <v>43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155</v>
      </c>
      <c r="AT302" s="216" t="s">
        <v>150</v>
      </c>
      <c r="AU302" s="216" t="s">
        <v>72</v>
      </c>
      <c r="AY302" s="18" t="s">
        <v>148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80</v>
      </c>
      <c r="BK302" s="217">
        <f>ROUND(I302*H302,2)</f>
        <v>0</v>
      </c>
      <c r="BL302" s="18" t="s">
        <v>155</v>
      </c>
      <c r="BM302" s="216" t="s">
        <v>2182</v>
      </c>
    </row>
    <row r="303" s="2" customFormat="1">
      <c r="A303" s="39"/>
      <c r="B303" s="40"/>
      <c r="C303" s="41"/>
      <c r="D303" s="218" t="s">
        <v>157</v>
      </c>
      <c r="E303" s="41"/>
      <c r="F303" s="219" t="s">
        <v>1999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157</v>
      </c>
      <c r="AU303" s="18" t="s">
        <v>72</v>
      </c>
    </row>
    <row r="304" s="2" customFormat="1" ht="21.75" customHeight="1">
      <c r="A304" s="39"/>
      <c r="B304" s="40"/>
      <c r="C304" s="205" t="s">
        <v>1334</v>
      </c>
      <c r="D304" s="205" t="s">
        <v>150</v>
      </c>
      <c r="E304" s="206" t="s">
        <v>2000</v>
      </c>
      <c r="F304" s="207" t="s">
        <v>2001</v>
      </c>
      <c r="G304" s="208" t="s">
        <v>220</v>
      </c>
      <c r="H304" s="209">
        <v>53</v>
      </c>
      <c r="I304" s="210"/>
      <c r="J304" s="211">
        <f>ROUND(I304*H304,2)</f>
        <v>0</v>
      </c>
      <c r="K304" s="207" t="s">
        <v>19</v>
      </c>
      <c r="L304" s="45"/>
      <c r="M304" s="212" t="s">
        <v>19</v>
      </c>
      <c r="N304" s="213" t="s">
        <v>43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155</v>
      </c>
      <c r="AT304" s="216" t="s">
        <v>150</v>
      </c>
      <c r="AU304" s="216" t="s">
        <v>72</v>
      </c>
      <c r="AY304" s="18" t="s">
        <v>148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155</v>
      </c>
      <c r="BM304" s="216" t="s">
        <v>2183</v>
      </c>
    </row>
    <row r="305" s="2" customFormat="1">
      <c r="A305" s="39"/>
      <c r="B305" s="40"/>
      <c r="C305" s="41"/>
      <c r="D305" s="218" t="s">
        <v>157</v>
      </c>
      <c r="E305" s="41"/>
      <c r="F305" s="219" t="s">
        <v>2001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157</v>
      </c>
      <c r="AU305" s="18" t="s">
        <v>72</v>
      </c>
    </row>
    <row r="306" s="2" customFormat="1" ht="21.75" customHeight="1">
      <c r="A306" s="39"/>
      <c r="B306" s="40"/>
      <c r="C306" s="205" t="s">
        <v>1341</v>
      </c>
      <c r="D306" s="205" t="s">
        <v>150</v>
      </c>
      <c r="E306" s="206" t="s">
        <v>2184</v>
      </c>
      <c r="F306" s="207" t="s">
        <v>2185</v>
      </c>
      <c r="G306" s="208" t="s">
        <v>377</v>
      </c>
      <c r="H306" s="209">
        <v>8</v>
      </c>
      <c r="I306" s="210"/>
      <c r="J306" s="211">
        <f>ROUND(I306*H306,2)</f>
        <v>0</v>
      </c>
      <c r="K306" s="207" t="s">
        <v>19</v>
      </c>
      <c r="L306" s="45"/>
      <c r="M306" s="212" t="s">
        <v>19</v>
      </c>
      <c r="N306" s="213" t="s">
        <v>43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155</v>
      </c>
      <c r="AT306" s="216" t="s">
        <v>150</v>
      </c>
      <c r="AU306" s="216" t="s">
        <v>72</v>
      </c>
      <c r="AY306" s="18" t="s">
        <v>148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80</v>
      </c>
      <c r="BK306" s="217">
        <f>ROUND(I306*H306,2)</f>
        <v>0</v>
      </c>
      <c r="BL306" s="18" t="s">
        <v>155</v>
      </c>
      <c r="BM306" s="216" t="s">
        <v>2186</v>
      </c>
    </row>
    <row r="307" s="2" customFormat="1">
      <c r="A307" s="39"/>
      <c r="B307" s="40"/>
      <c r="C307" s="41"/>
      <c r="D307" s="218" t="s">
        <v>157</v>
      </c>
      <c r="E307" s="41"/>
      <c r="F307" s="219" t="s">
        <v>2185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157</v>
      </c>
      <c r="AU307" s="18" t="s">
        <v>72</v>
      </c>
    </row>
    <row r="308" s="2" customFormat="1" ht="21.75" customHeight="1">
      <c r="A308" s="39"/>
      <c r="B308" s="40"/>
      <c r="C308" s="205" t="s">
        <v>1350</v>
      </c>
      <c r="D308" s="205" t="s">
        <v>150</v>
      </c>
      <c r="E308" s="206" t="s">
        <v>2004</v>
      </c>
      <c r="F308" s="207" t="s">
        <v>2005</v>
      </c>
      <c r="G308" s="208" t="s">
        <v>377</v>
      </c>
      <c r="H308" s="209">
        <v>45</v>
      </c>
      <c r="I308" s="210"/>
      <c r="J308" s="211">
        <f>ROUND(I308*H308,2)</f>
        <v>0</v>
      </c>
      <c r="K308" s="207" t="s">
        <v>19</v>
      </c>
      <c r="L308" s="45"/>
      <c r="M308" s="212" t="s">
        <v>19</v>
      </c>
      <c r="N308" s="213" t="s">
        <v>43</v>
      </c>
      <c r="O308" s="85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155</v>
      </c>
      <c r="AT308" s="216" t="s">
        <v>150</v>
      </c>
      <c r="AU308" s="216" t="s">
        <v>72</v>
      </c>
      <c r="AY308" s="18" t="s">
        <v>148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80</v>
      </c>
      <c r="BK308" s="217">
        <f>ROUND(I308*H308,2)</f>
        <v>0</v>
      </c>
      <c r="BL308" s="18" t="s">
        <v>155</v>
      </c>
      <c r="BM308" s="216" t="s">
        <v>2187</v>
      </c>
    </row>
    <row r="309" s="2" customFormat="1">
      <c r="A309" s="39"/>
      <c r="B309" s="40"/>
      <c r="C309" s="41"/>
      <c r="D309" s="218" t="s">
        <v>157</v>
      </c>
      <c r="E309" s="41"/>
      <c r="F309" s="219" t="s">
        <v>2005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157</v>
      </c>
      <c r="AU309" s="18" t="s">
        <v>72</v>
      </c>
    </row>
    <row r="310" s="2" customFormat="1" ht="21.75" customHeight="1">
      <c r="A310" s="39"/>
      <c r="B310" s="40"/>
      <c r="C310" s="205" t="s">
        <v>1362</v>
      </c>
      <c r="D310" s="205" t="s">
        <v>150</v>
      </c>
      <c r="E310" s="206" t="s">
        <v>2010</v>
      </c>
      <c r="F310" s="207" t="s">
        <v>2011</v>
      </c>
      <c r="G310" s="208" t="s">
        <v>220</v>
      </c>
      <c r="H310" s="209">
        <v>7</v>
      </c>
      <c r="I310" s="210"/>
      <c r="J310" s="211">
        <f>ROUND(I310*H310,2)</f>
        <v>0</v>
      </c>
      <c r="K310" s="207" t="s">
        <v>19</v>
      </c>
      <c r="L310" s="45"/>
      <c r="M310" s="212" t="s">
        <v>19</v>
      </c>
      <c r="N310" s="213" t="s">
        <v>43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155</v>
      </c>
      <c r="AT310" s="216" t="s">
        <v>150</v>
      </c>
      <c r="AU310" s="216" t="s">
        <v>72</v>
      </c>
      <c r="AY310" s="18" t="s">
        <v>148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80</v>
      </c>
      <c r="BK310" s="217">
        <f>ROUND(I310*H310,2)</f>
        <v>0</v>
      </c>
      <c r="BL310" s="18" t="s">
        <v>155</v>
      </c>
      <c r="BM310" s="216" t="s">
        <v>2188</v>
      </c>
    </row>
    <row r="311" s="2" customFormat="1">
      <c r="A311" s="39"/>
      <c r="B311" s="40"/>
      <c r="C311" s="41"/>
      <c r="D311" s="218" t="s">
        <v>157</v>
      </c>
      <c r="E311" s="41"/>
      <c r="F311" s="219" t="s">
        <v>2011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157</v>
      </c>
      <c r="AU311" s="18" t="s">
        <v>72</v>
      </c>
    </row>
    <row r="312" s="2" customFormat="1" ht="21.75" customHeight="1">
      <c r="A312" s="39"/>
      <c r="B312" s="40"/>
      <c r="C312" s="205" t="s">
        <v>1367</v>
      </c>
      <c r="D312" s="205" t="s">
        <v>150</v>
      </c>
      <c r="E312" s="206" t="s">
        <v>2012</v>
      </c>
      <c r="F312" s="207" t="s">
        <v>2013</v>
      </c>
      <c r="G312" s="208" t="s">
        <v>377</v>
      </c>
      <c r="H312" s="209">
        <v>7</v>
      </c>
      <c r="I312" s="210"/>
      <c r="J312" s="211">
        <f>ROUND(I312*H312,2)</f>
        <v>0</v>
      </c>
      <c r="K312" s="207" t="s">
        <v>19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155</v>
      </c>
      <c r="AT312" s="216" t="s">
        <v>150</v>
      </c>
      <c r="AU312" s="216" t="s">
        <v>72</v>
      </c>
      <c r="AY312" s="18" t="s">
        <v>148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155</v>
      </c>
      <c r="BM312" s="216" t="s">
        <v>2189</v>
      </c>
    </row>
    <row r="313" s="2" customFormat="1">
      <c r="A313" s="39"/>
      <c r="B313" s="40"/>
      <c r="C313" s="41"/>
      <c r="D313" s="218" t="s">
        <v>157</v>
      </c>
      <c r="E313" s="41"/>
      <c r="F313" s="219" t="s">
        <v>2013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157</v>
      </c>
      <c r="AU313" s="18" t="s">
        <v>72</v>
      </c>
    </row>
    <row r="314" s="2" customFormat="1" ht="21.75" customHeight="1">
      <c r="A314" s="39"/>
      <c r="B314" s="40"/>
      <c r="C314" s="205" t="s">
        <v>1376</v>
      </c>
      <c r="D314" s="205" t="s">
        <v>150</v>
      </c>
      <c r="E314" s="206" t="s">
        <v>2190</v>
      </c>
      <c r="F314" s="207" t="s">
        <v>2191</v>
      </c>
      <c r="G314" s="208" t="s">
        <v>377</v>
      </c>
      <c r="H314" s="209">
        <v>5</v>
      </c>
      <c r="I314" s="210"/>
      <c r="J314" s="211">
        <f>ROUND(I314*H314,2)</f>
        <v>0</v>
      </c>
      <c r="K314" s="207" t="s">
        <v>19</v>
      </c>
      <c r="L314" s="45"/>
      <c r="M314" s="212" t="s">
        <v>19</v>
      </c>
      <c r="N314" s="213" t="s">
        <v>43</v>
      </c>
      <c r="O314" s="85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155</v>
      </c>
      <c r="AT314" s="216" t="s">
        <v>150</v>
      </c>
      <c r="AU314" s="216" t="s">
        <v>72</v>
      </c>
      <c r="AY314" s="18" t="s">
        <v>148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80</v>
      </c>
      <c r="BK314" s="217">
        <f>ROUND(I314*H314,2)</f>
        <v>0</v>
      </c>
      <c r="BL314" s="18" t="s">
        <v>155</v>
      </c>
      <c r="BM314" s="216" t="s">
        <v>2192</v>
      </c>
    </row>
    <row r="315" s="2" customFormat="1">
      <c r="A315" s="39"/>
      <c r="B315" s="40"/>
      <c r="C315" s="41"/>
      <c r="D315" s="218" t="s">
        <v>157</v>
      </c>
      <c r="E315" s="41"/>
      <c r="F315" s="219" t="s">
        <v>2191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157</v>
      </c>
      <c r="AU315" s="18" t="s">
        <v>72</v>
      </c>
    </row>
    <row r="316" s="2" customFormat="1" ht="21.75" customHeight="1">
      <c r="A316" s="39"/>
      <c r="B316" s="40"/>
      <c r="C316" s="205" t="s">
        <v>1382</v>
      </c>
      <c r="D316" s="205" t="s">
        <v>150</v>
      </c>
      <c r="E316" s="206" t="s">
        <v>2026</v>
      </c>
      <c r="F316" s="207" t="s">
        <v>2027</v>
      </c>
      <c r="G316" s="208" t="s">
        <v>377</v>
      </c>
      <c r="H316" s="209">
        <v>2</v>
      </c>
      <c r="I316" s="210"/>
      <c r="J316" s="211">
        <f>ROUND(I316*H316,2)</f>
        <v>0</v>
      </c>
      <c r="K316" s="207" t="s">
        <v>19</v>
      </c>
      <c r="L316" s="45"/>
      <c r="M316" s="212" t="s">
        <v>19</v>
      </c>
      <c r="N316" s="213" t="s">
        <v>43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155</v>
      </c>
      <c r="AT316" s="216" t="s">
        <v>150</v>
      </c>
      <c r="AU316" s="216" t="s">
        <v>72</v>
      </c>
      <c r="AY316" s="18" t="s">
        <v>148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80</v>
      </c>
      <c r="BK316" s="217">
        <f>ROUND(I316*H316,2)</f>
        <v>0</v>
      </c>
      <c r="BL316" s="18" t="s">
        <v>155</v>
      </c>
      <c r="BM316" s="216" t="s">
        <v>2193</v>
      </c>
    </row>
    <row r="317" s="2" customFormat="1">
      <c r="A317" s="39"/>
      <c r="B317" s="40"/>
      <c r="C317" s="41"/>
      <c r="D317" s="218" t="s">
        <v>157</v>
      </c>
      <c r="E317" s="41"/>
      <c r="F317" s="219" t="s">
        <v>2027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157</v>
      </c>
      <c r="AU317" s="18" t="s">
        <v>72</v>
      </c>
    </row>
    <row r="318" s="2" customFormat="1" ht="21.75" customHeight="1">
      <c r="A318" s="39"/>
      <c r="B318" s="40"/>
      <c r="C318" s="205" t="s">
        <v>1388</v>
      </c>
      <c r="D318" s="205" t="s">
        <v>150</v>
      </c>
      <c r="E318" s="206" t="s">
        <v>2032</v>
      </c>
      <c r="F318" s="207" t="s">
        <v>2033</v>
      </c>
      <c r="G318" s="208" t="s">
        <v>377</v>
      </c>
      <c r="H318" s="209">
        <v>8</v>
      </c>
      <c r="I318" s="210"/>
      <c r="J318" s="211">
        <f>ROUND(I318*H318,2)</f>
        <v>0</v>
      </c>
      <c r="K318" s="207" t="s">
        <v>19</v>
      </c>
      <c r="L318" s="45"/>
      <c r="M318" s="212" t="s">
        <v>19</v>
      </c>
      <c r="N318" s="213" t="s">
        <v>43</v>
      </c>
      <c r="O318" s="85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155</v>
      </c>
      <c r="AT318" s="216" t="s">
        <v>150</v>
      </c>
      <c r="AU318" s="216" t="s">
        <v>72</v>
      </c>
      <c r="AY318" s="18" t="s">
        <v>148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80</v>
      </c>
      <c r="BK318" s="217">
        <f>ROUND(I318*H318,2)</f>
        <v>0</v>
      </c>
      <c r="BL318" s="18" t="s">
        <v>155</v>
      </c>
      <c r="BM318" s="216" t="s">
        <v>2194</v>
      </c>
    </row>
    <row r="319" s="2" customFormat="1">
      <c r="A319" s="39"/>
      <c r="B319" s="40"/>
      <c r="C319" s="41"/>
      <c r="D319" s="218" t="s">
        <v>157</v>
      </c>
      <c r="E319" s="41"/>
      <c r="F319" s="219" t="s">
        <v>2033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157</v>
      </c>
      <c r="AU319" s="18" t="s">
        <v>72</v>
      </c>
    </row>
    <row r="320" s="2" customFormat="1" ht="16.5" customHeight="1">
      <c r="A320" s="39"/>
      <c r="B320" s="40"/>
      <c r="C320" s="205" t="s">
        <v>1395</v>
      </c>
      <c r="D320" s="205" t="s">
        <v>150</v>
      </c>
      <c r="E320" s="206" t="s">
        <v>277</v>
      </c>
      <c r="F320" s="207" t="s">
        <v>2042</v>
      </c>
      <c r="G320" s="208" t="s">
        <v>174</v>
      </c>
      <c r="H320" s="209">
        <v>9</v>
      </c>
      <c r="I320" s="210"/>
      <c r="J320" s="211">
        <f>ROUND(I320*H320,2)</f>
        <v>0</v>
      </c>
      <c r="K320" s="207" t="s">
        <v>19</v>
      </c>
      <c r="L320" s="45"/>
      <c r="M320" s="212" t="s">
        <v>19</v>
      </c>
      <c r="N320" s="213" t="s">
        <v>43</v>
      </c>
      <c r="O320" s="85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155</v>
      </c>
      <c r="AT320" s="216" t="s">
        <v>150</v>
      </c>
      <c r="AU320" s="216" t="s">
        <v>72</v>
      </c>
      <c r="AY320" s="18" t="s">
        <v>148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80</v>
      </c>
      <c r="BK320" s="217">
        <f>ROUND(I320*H320,2)</f>
        <v>0</v>
      </c>
      <c r="BL320" s="18" t="s">
        <v>155</v>
      </c>
      <c r="BM320" s="216" t="s">
        <v>2195</v>
      </c>
    </row>
    <row r="321" s="2" customFormat="1">
      <c r="A321" s="39"/>
      <c r="B321" s="40"/>
      <c r="C321" s="41"/>
      <c r="D321" s="218" t="s">
        <v>157</v>
      </c>
      <c r="E321" s="41"/>
      <c r="F321" s="219" t="s">
        <v>2042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157</v>
      </c>
      <c r="AU321" s="18" t="s">
        <v>72</v>
      </c>
    </row>
    <row r="322" s="2" customFormat="1" ht="16.5" customHeight="1">
      <c r="A322" s="39"/>
      <c r="B322" s="40"/>
      <c r="C322" s="205" t="s">
        <v>1402</v>
      </c>
      <c r="D322" s="205" t="s">
        <v>150</v>
      </c>
      <c r="E322" s="206" t="s">
        <v>2196</v>
      </c>
      <c r="F322" s="207" t="s">
        <v>2197</v>
      </c>
      <c r="G322" s="208" t="s">
        <v>377</v>
      </c>
      <c r="H322" s="209">
        <v>2</v>
      </c>
      <c r="I322" s="210"/>
      <c r="J322" s="211">
        <f>ROUND(I322*H322,2)</f>
        <v>0</v>
      </c>
      <c r="K322" s="207" t="s">
        <v>19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155</v>
      </c>
      <c r="AT322" s="216" t="s">
        <v>150</v>
      </c>
      <c r="AU322" s="216" t="s">
        <v>72</v>
      </c>
      <c r="AY322" s="18" t="s">
        <v>148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80</v>
      </c>
      <c r="BK322" s="217">
        <f>ROUND(I322*H322,2)</f>
        <v>0</v>
      </c>
      <c r="BL322" s="18" t="s">
        <v>155</v>
      </c>
      <c r="BM322" s="216" t="s">
        <v>2198</v>
      </c>
    </row>
    <row r="323" s="2" customFormat="1">
      <c r="A323" s="39"/>
      <c r="B323" s="40"/>
      <c r="C323" s="41"/>
      <c r="D323" s="218" t="s">
        <v>157</v>
      </c>
      <c r="E323" s="41"/>
      <c r="F323" s="219" t="s">
        <v>2197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157</v>
      </c>
      <c r="AU323" s="18" t="s">
        <v>72</v>
      </c>
    </row>
    <row r="324" s="2" customFormat="1" ht="24.15" customHeight="1">
      <c r="A324" s="39"/>
      <c r="B324" s="40"/>
      <c r="C324" s="205" t="s">
        <v>1409</v>
      </c>
      <c r="D324" s="205" t="s">
        <v>150</v>
      </c>
      <c r="E324" s="206" t="s">
        <v>2051</v>
      </c>
      <c r="F324" s="207" t="s">
        <v>2052</v>
      </c>
      <c r="G324" s="208" t="s">
        <v>377</v>
      </c>
      <c r="H324" s="209">
        <v>1</v>
      </c>
      <c r="I324" s="210"/>
      <c r="J324" s="211">
        <f>ROUND(I324*H324,2)</f>
        <v>0</v>
      </c>
      <c r="K324" s="207" t="s">
        <v>19</v>
      </c>
      <c r="L324" s="45"/>
      <c r="M324" s="212" t="s">
        <v>19</v>
      </c>
      <c r="N324" s="213" t="s">
        <v>43</v>
      </c>
      <c r="O324" s="85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155</v>
      </c>
      <c r="AT324" s="216" t="s">
        <v>150</v>
      </c>
      <c r="AU324" s="216" t="s">
        <v>72</v>
      </c>
      <c r="AY324" s="18" t="s">
        <v>148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80</v>
      </c>
      <c r="BK324" s="217">
        <f>ROUND(I324*H324,2)</f>
        <v>0</v>
      </c>
      <c r="BL324" s="18" t="s">
        <v>155</v>
      </c>
      <c r="BM324" s="216" t="s">
        <v>2199</v>
      </c>
    </row>
    <row r="325" s="2" customFormat="1">
      <c r="A325" s="39"/>
      <c r="B325" s="40"/>
      <c r="C325" s="41"/>
      <c r="D325" s="218" t="s">
        <v>157</v>
      </c>
      <c r="E325" s="41"/>
      <c r="F325" s="219" t="s">
        <v>2052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157</v>
      </c>
      <c r="AU325" s="18" t="s">
        <v>72</v>
      </c>
    </row>
    <row r="326" s="2" customFormat="1" ht="16.5" customHeight="1">
      <c r="A326" s="39"/>
      <c r="B326" s="40"/>
      <c r="C326" s="205" t="s">
        <v>1416</v>
      </c>
      <c r="D326" s="205" t="s">
        <v>150</v>
      </c>
      <c r="E326" s="206" t="s">
        <v>2200</v>
      </c>
      <c r="F326" s="207" t="s">
        <v>2201</v>
      </c>
      <c r="G326" s="208" t="s">
        <v>377</v>
      </c>
      <c r="H326" s="209">
        <v>1</v>
      </c>
      <c r="I326" s="210"/>
      <c r="J326" s="211">
        <f>ROUND(I326*H326,2)</f>
        <v>0</v>
      </c>
      <c r="K326" s="207" t="s">
        <v>19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155</v>
      </c>
      <c r="AT326" s="216" t="s">
        <v>150</v>
      </c>
      <c r="AU326" s="216" t="s">
        <v>72</v>
      </c>
      <c r="AY326" s="18" t="s">
        <v>148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80</v>
      </c>
      <c r="BK326" s="217">
        <f>ROUND(I326*H326,2)</f>
        <v>0</v>
      </c>
      <c r="BL326" s="18" t="s">
        <v>155</v>
      </c>
      <c r="BM326" s="216" t="s">
        <v>2202</v>
      </c>
    </row>
    <row r="327" s="2" customFormat="1">
      <c r="A327" s="39"/>
      <c r="B327" s="40"/>
      <c r="C327" s="41"/>
      <c r="D327" s="218" t="s">
        <v>157</v>
      </c>
      <c r="E327" s="41"/>
      <c r="F327" s="219" t="s">
        <v>2201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157</v>
      </c>
      <c r="AU327" s="18" t="s">
        <v>72</v>
      </c>
    </row>
    <row r="328" s="2" customFormat="1" ht="16.5" customHeight="1">
      <c r="A328" s="39"/>
      <c r="B328" s="40"/>
      <c r="C328" s="205" t="s">
        <v>1423</v>
      </c>
      <c r="D328" s="205" t="s">
        <v>150</v>
      </c>
      <c r="E328" s="206" t="s">
        <v>283</v>
      </c>
      <c r="F328" s="207" t="s">
        <v>2203</v>
      </c>
      <c r="G328" s="208" t="s">
        <v>377</v>
      </c>
      <c r="H328" s="209">
        <v>1</v>
      </c>
      <c r="I328" s="210"/>
      <c r="J328" s="211">
        <f>ROUND(I328*H328,2)</f>
        <v>0</v>
      </c>
      <c r="K328" s="207" t="s">
        <v>19</v>
      </c>
      <c r="L328" s="45"/>
      <c r="M328" s="212" t="s">
        <v>19</v>
      </c>
      <c r="N328" s="213" t="s">
        <v>43</v>
      </c>
      <c r="O328" s="85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155</v>
      </c>
      <c r="AT328" s="216" t="s">
        <v>150</v>
      </c>
      <c r="AU328" s="216" t="s">
        <v>72</v>
      </c>
      <c r="AY328" s="18" t="s">
        <v>148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80</v>
      </c>
      <c r="BK328" s="217">
        <f>ROUND(I328*H328,2)</f>
        <v>0</v>
      </c>
      <c r="BL328" s="18" t="s">
        <v>155</v>
      </c>
      <c r="BM328" s="216" t="s">
        <v>2204</v>
      </c>
    </row>
    <row r="329" s="2" customFormat="1">
      <c r="A329" s="39"/>
      <c r="B329" s="40"/>
      <c r="C329" s="41"/>
      <c r="D329" s="218" t="s">
        <v>157</v>
      </c>
      <c r="E329" s="41"/>
      <c r="F329" s="219" t="s">
        <v>2203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157</v>
      </c>
      <c r="AU329" s="18" t="s">
        <v>72</v>
      </c>
    </row>
    <row r="330" s="2" customFormat="1" ht="21.75" customHeight="1">
      <c r="A330" s="39"/>
      <c r="B330" s="40"/>
      <c r="C330" s="205" t="s">
        <v>1430</v>
      </c>
      <c r="D330" s="205" t="s">
        <v>150</v>
      </c>
      <c r="E330" s="206" t="s">
        <v>2205</v>
      </c>
      <c r="F330" s="207" t="s">
        <v>2206</v>
      </c>
      <c r="G330" s="208" t="s">
        <v>377</v>
      </c>
      <c r="H330" s="209">
        <v>1</v>
      </c>
      <c r="I330" s="210"/>
      <c r="J330" s="211">
        <f>ROUND(I330*H330,2)</f>
        <v>0</v>
      </c>
      <c r="K330" s="207" t="s">
        <v>19</v>
      </c>
      <c r="L330" s="45"/>
      <c r="M330" s="212" t="s">
        <v>19</v>
      </c>
      <c r="N330" s="213" t="s">
        <v>43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155</v>
      </c>
      <c r="AT330" s="216" t="s">
        <v>150</v>
      </c>
      <c r="AU330" s="216" t="s">
        <v>72</v>
      </c>
      <c r="AY330" s="18" t="s">
        <v>148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80</v>
      </c>
      <c r="BK330" s="217">
        <f>ROUND(I330*H330,2)</f>
        <v>0</v>
      </c>
      <c r="BL330" s="18" t="s">
        <v>155</v>
      </c>
      <c r="BM330" s="216" t="s">
        <v>2207</v>
      </c>
    </row>
    <row r="331" s="2" customFormat="1">
      <c r="A331" s="39"/>
      <c r="B331" s="40"/>
      <c r="C331" s="41"/>
      <c r="D331" s="218" t="s">
        <v>157</v>
      </c>
      <c r="E331" s="41"/>
      <c r="F331" s="219" t="s">
        <v>2206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157</v>
      </c>
      <c r="AU331" s="18" t="s">
        <v>72</v>
      </c>
    </row>
    <row r="332" s="2" customFormat="1" ht="16.5" customHeight="1">
      <c r="A332" s="39"/>
      <c r="B332" s="40"/>
      <c r="C332" s="205" t="s">
        <v>1437</v>
      </c>
      <c r="D332" s="205" t="s">
        <v>150</v>
      </c>
      <c r="E332" s="206" t="s">
        <v>289</v>
      </c>
      <c r="F332" s="207" t="s">
        <v>2208</v>
      </c>
      <c r="G332" s="208" t="s">
        <v>377</v>
      </c>
      <c r="H332" s="209">
        <v>1</v>
      </c>
      <c r="I332" s="210"/>
      <c r="J332" s="211">
        <f>ROUND(I332*H332,2)</f>
        <v>0</v>
      </c>
      <c r="K332" s="207" t="s">
        <v>19</v>
      </c>
      <c r="L332" s="45"/>
      <c r="M332" s="212" t="s">
        <v>19</v>
      </c>
      <c r="N332" s="213" t="s">
        <v>43</v>
      </c>
      <c r="O332" s="85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155</v>
      </c>
      <c r="AT332" s="216" t="s">
        <v>150</v>
      </c>
      <c r="AU332" s="216" t="s">
        <v>72</v>
      </c>
      <c r="AY332" s="18" t="s">
        <v>148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80</v>
      </c>
      <c r="BK332" s="217">
        <f>ROUND(I332*H332,2)</f>
        <v>0</v>
      </c>
      <c r="BL332" s="18" t="s">
        <v>155</v>
      </c>
      <c r="BM332" s="216" t="s">
        <v>2209</v>
      </c>
    </row>
    <row r="333" s="2" customFormat="1">
      <c r="A333" s="39"/>
      <c r="B333" s="40"/>
      <c r="C333" s="41"/>
      <c r="D333" s="218" t="s">
        <v>157</v>
      </c>
      <c r="E333" s="41"/>
      <c r="F333" s="219" t="s">
        <v>2208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157</v>
      </c>
      <c r="AU333" s="18" t="s">
        <v>72</v>
      </c>
    </row>
    <row r="334" s="2" customFormat="1" ht="21.75" customHeight="1">
      <c r="A334" s="39"/>
      <c r="B334" s="40"/>
      <c r="C334" s="205" t="s">
        <v>1444</v>
      </c>
      <c r="D334" s="205" t="s">
        <v>150</v>
      </c>
      <c r="E334" s="206" t="s">
        <v>2063</v>
      </c>
      <c r="F334" s="207" t="s">
        <v>2064</v>
      </c>
      <c r="G334" s="208" t="s">
        <v>377</v>
      </c>
      <c r="H334" s="209">
        <v>8</v>
      </c>
      <c r="I334" s="210"/>
      <c r="J334" s="211">
        <f>ROUND(I334*H334,2)</f>
        <v>0</v>
      </c>
      <c r="K334" s="207" t="s">
        <v>19</v>
      </c>
      <c r="L334" s="45"/>
      <c r="M334" s="212" t="s">
        <v>19</v>
      </c>
      <c r="N334" s="213" t="s">
        <v>43</v>
      </c>
      <c r="O334" s="85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155</v>
      </c>
      <c r="AT334" s="216" t="s">
        <v>150</v>
      </c>
      <c r="AU334" s="216" t="s">
        <v>72</v>
      </c>
      <c r="AY334" s="18" t="s">
        <v>148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80</v>
      </c>
      <c r="BK334" s="217">
        <f>ROUND(I334*H334,2)</f>
        <v>0</v>
      </c>
      <c r="BL334" s="18" t="s">
        <v>155</v>
      </c>
      <c r="BM334" s="216" t="s">
        <v>2210</v>
      </c>
    </row>
    <row r="335" s="2" customFormat="1">
      <c r="A335" s="39"/>
      <c r="B335" s="40"/>
      <c r="C335" s="41"/>
      <c r="D335" s="218" t="s">
        <v>157</v>
      </c>
      <c r="E335" s="41"/>
      <c r="F335" s="219" t="s">
        <v>2064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157</v>
      </c>
      <c r="AU335" s="18" t="s">
        <v>72</v>
      </c>
    </row>
    <row r="336" s="2" customFormat="1" ht="16.5" customHeight="1">
      <c r="A336" s="39"/>
      <c r="B336" s="40"/>
      <c r="C336" s="205" t="s">
        <v>1451</v>
      </c>
      <c r="D336" s="205" t="s">
        <v>150</v>
      </c>
      <c r="E336" s="206" t="s">
        <v>2211</v>
      </c>
      <c r="F336" s="207" t="s">
        <v>2212</v>
      </c>
      <c r="G336" s="208" t="s">
        <v>377</v>
      </c>
      <c r="H336" s="209">
        <v>1</v>
      </c>
      <c r="I336" s="210"/>
      <c r="J336" s="211">
        <f>ROUND(I336*H336,2)</f>
        <v>0</v>
      </c>
      <c r="K336" s="207" t="s">
        <v>19</v>
      </c>
      <c r="L336" s="45"/>
      <c r="M336" s="212" t="s">
        <v>19</v>
      </c>
      <c r="N336" s="213" t="s">
        <v>43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155</v>
      </c>
      <c r="AT336" s="216" t="s">
        <v>150</v>
      </c>
      <c r="AU336" s="216" t="s">
        <v>72</v>
      </c>
      <c r="AY336" s="18" t="s">
        <v>148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80</v>
      </c>
      <c r="BK336" s="217">
        <f>ROUND(I336*H336,2)</f>
        <v>0</v>
      </c>
      <c r="BL336" s="18" t="s">
        <v>155</v>
      </c>
      <c r="BM336" s="216" t="s">
        <v>2213</v>
      </c>
    </row>
    <row r="337" s="2" customFormat="1">
      <c r="A337" s="39"/>
      <c r="B337" s="40"/>
      <c r="C337" s="41"/>
      <c r="D337" s="218" t="s">
        <v>157</v>
      </c>
      <c r="E337" s="41"/>
      <c r="F337" s="219" t="s">
        <v>2212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157</v>
      </c>
      <c r="AU337" s="18" t="s">
        <v>72</v>
      </c>
    </row>
    <row r="338" s="2" customFormat="1" ht="16.5" customHeight="1">
      <c r="A338" s="39"/>
      <c r="B338" s="40"/>
      <c r="C338" s="205" t="s">
        <v>1458</v>
      </c>
      <c r="D338" s="205" t="s">
        <v>150</v>
      </c>
      <c r="E338" s="206" t="s">
        <v>2065</v>
      </c>
      <c r="F338" s="207" t="s">
        <v>2066</v>
      </c>
      <c r="G338" s="208" t="s">
        <v>377</v>
      </c>
      <c r="H338" s="209">
        <v>5</v>
      </c>
      <c r="I338" s="210"/>
      <c r="J338" s="211">
        <f>ROUND(I338*H338,2)</f>
        <v>0</v>
      </c>
      <c r="K338" s="207" t="s">
        <v>19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155</v>
      </c>
      <c r="AT338" s="216" t="s">
        <v>150</v>
      </c>
      <c r="AU338" s="216" t="s">
        <v>72</v>
      </c>
      <c r="AY338" s="18" t="s">
        <v>148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155</v>
      </c>
      <c r="BM338" s="216" t="s">
        <v>2214</v>
      </c>
    </row>
    <row r="339" s="2" customFormat="1">
      <c r="A339" s="39"/>
      <c r="B339" s="40"/>
      <c r="C339" s="41"/>
      <c r="D339" s="218" t="s">
        <v>157</v>
      </c>
      <c r="E339" s="41"/>
      <c r="F339" s="219" t="s">
        <v>2066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157</v>
      </c>
      <c r="AU339" s="18" t="s">
        <v>72</v>
      </c>
    </row>
    <row r="340" s="2" customFormat="1" ht="16.5" customHeight="1">
      <c r="A340" s="39"/>
      <c r="B340" s="40"/>
      <c r="C340" s="205" t="s">
        <v>1464</v>
      </c>
      <c r="D340" s="205" t="s">
        <v>150</v>
      </c>
      <c r="E340" s="206" t="s">
        <v>2067</v>
      </c>
      <c r="F340" s="207" t="s">
        <v>2068</v>
      </c>
      <c r="G340" s="208" t="s">
        <v>377</v>
      </c>
      <c r="H340" s="209">
        <v>2</v>
      </c>
      <c r="I340" s="210"/>
      <c r="J340" s="211">
        <f>ROUND(I340*H340,2)</f>
        <v>0</v>
      </c>
      <c r="K340" s="207" t="s">
        <v>19</v>
      </c>
      <c r="L340" s="45"/>
      <c r="M340" s="212" t="s">
        <v>19</v>
      </c>
      <c r="N340" s="213" t="s">
        <v>43</v>
      </c>
      <c r="O340" s="85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155</v>
      </c>
      <c r="AT340" s="216" t="s">
        <v>150</v>
      </c>
      <c r="AU340" s="216" t="s">
        <v>72</v>
      </c>
      <c r="AY340" s="18" t="s">
        <v>148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80</v>
      </c>
      <c r="BK340" s="217">
        <f>ROUND(I340*H340,2)</f>
        <v>0</v>
      </c>
      <c r="BL340" s="18" t="s">
        <v>155</v>
      </c>
      <c r="BM340" s="216" t="s">
        <v>2215</v>
      </c>
    </row>
    <row r="341" s="2" customFormat="1">
      <c r="A341" s="39"/>
      <c r="B341" s="40"/>
      <c r="C341" s="41"/>
      <c r="D341" s="218" t="s">
        <v>157</v>
      </c>
      <c r="E341" s="41"/>
      <c r="F341" s="219" t="s">
        <v>2068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157</v>
      </c>
      <c r="AU341" s="18" t="s">
        <v>72</v>
      </c>
    </row>
    <row r="342" s="2" customFormat="1" ht="21.75" customHeight="1">
      <c r="A342" s="39"/>
      <c r="B342" s="40"/>
      <c r="C342" s="205" t="s">
        <v>1471</v>
      </c>
      <c r="D342" s="205" t="s">
        <v>150</v>
      </c>
      <c r="E342" s="206" t="s">
        <v>2069</v>
      </c>
      <c r="F342" s="207" t="s">
        <v>2070</v>
      </c>
      <c r="G342" s="208" t="s">
        <v>377</v>
      </c>
      <c r="H342" s="209">
        <v>8</v>
      </c>
      <c r="I342" s="210"/>
      <c r="J342" s="211">
        <f>ROUND(I342*H342,2)</f>
        <v>0</v>
      </c>
      <c r="K342" s="207" t="s">
        <v>19</v>
      </c>
      <c r="L342" s="45"/>
      <c r="M342" s="212" t="s">
        <v>19</v>
      </c>
      <c r="N342" s="213" t="s">
        <v>43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155</v>
      </c>
      <c r="AT342" s="216" t="s">
        <v>150</v>
      </c>
      <c r="AU342" s="216" t="s">
        <v>72</v>
      </c>
      <c r="AY342" s="18" t="s">
        <v>148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80</v>
      </c>
      <c r="BK342" s="217">
        <f>ROUND(I342*H342,2)</f>
        <v>0</v>
      </c>
      <c r="BL342" s="18" t="s">
        <v>155</v>
      </c>
      <c r="BM342" s="216" t="s">
        <v>2216</v>
      </c>
    </row>
    <row r="343" s="2" customFormat="1">
      <c r="A343" s="39"/>
      <c r="B343" s="40"/>
      <c r="C343" s="41"/>
      <c r="D343" s="218" t="s">
        <v>157</v>
      </c>
      <c r="E343" s="41"/>
      <c r="F343" s="219" t="s">
        <v>2070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157</v>
      </c>
      <c r="AU343" s="18" t="s">
        <v>72</v>
      </c>
    </row>
    <row r="344" s="2" customFormat="1" ht="16.5" customHeight="1">
      <c r="A344" s="39"/>
      <c r="B344" s="40"/>
      <c r="C344" s="205" t="s">
        <v>1478</v>
      </c>
      <c r="D344" s="205" t="s">
        <v>150</v>
      </c>
      <c r="E344" s="206" t="s">
        <v>2071</v>
      </c>
      <c r="F344" s="207" t="s">
        <v>2072</v>
      </c>
      <c r="G344" s="208" t="s">
        <v>377</v>
      </c>
      <c r="H344" s="209">
        <v>6</v>
      </c>
      <c r="I344" s="210"/>
      <c r="J344" s="211">
        <f>ROUND(I344*H344,2)</f>
        <v>0</v>
      </c>
      <c r="K344" s="207" t="s">
        <v>19</v>
      </c>
      <c r="L344" s="45"/>
      <c r="M344" s="212" t="s">
        <v>19</v>
      </c>
      <c r="N344" s="213" t="s">
        <v>43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155</v>
      </c>
      <c r="AT344" s="216" t="s">
        <v>150</v>
      </c>
      <c r="AU344" s="216" t="s">
        <v>72</v>
      </c>
      <c r="AY344" s="18" t="s">
        <v>148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80</v>
      </c>
      <c r="BK344" s="217">
        <f>ROUND(I344*H344,2)</f>
        <v>0</v>
      </c>
      <c r="BL344" s="18" t="s">
        <v>155</v>
      </c>
      <c r="BM344" s="216" t="s">
        <v>2217</v>
      </c>
    </row>
    <row r="345" s="2" customFormat="1">
      <c r="A345" s="39"/>
      <c r="B345" s="40"/>
      <c r="C345" s="41"/>
      <c r="D345" s="218" t="s">
        <v>157</v>
      </c>
      <c r="E345" s="41"/>
      <c r="F345" s="219" t="s">
        <v>2072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157</v>
      </c>
      <c r="AU345" s="18" t="s">
        <v>72</v>
      </c>
    </row>
    <row r="346" s="2" customFormat="1" ht="16.5" customHeight="1">
      <c r="A346" s="39"/>
      <c r="B346" s="40"/>
      <c r="C346" s="205" t="s">
        <v>1486</v>
      </c>
      <c r="D346" s="205" t="s">
        <v>150</v>
      </c>
      <c r="E346" s="206" t="s">
        <v>2218</v>
      </c>
      <c r="F346" s="207" t="s">
        <v>2219</v>
      </c>
      <c r="G346" s="208" t="s">
        <v>377</v>
      </c>
      <c r="H346" s="209">
        <v>2</v>
      </c>
      <c r="I346" s="210"/>
      <c r="J346" s="211">
        <f>ROUND(I346*H346,2)</f>
        <v>0</v>
      </c>
      <c r="K346" s="207" t="s">
        <v>19</v>
      </c>
      <c r="L346" s="45"/>
      <c r="M346" s="212" t="s">
        <v>19</v>
      </c>
      <c r="N346" s="213" t="s">
        <v>43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155</v>
      </c>
      <c r="AT346" s="216" t="s">
        <v>150</v>
      </c>
      <c r="AU346" s="216" t="s">
        <v>72</v>
      </c>
      <c r="AY346" s="18" t="s">
        <v>148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80</v>
      </c>
      <c r="BK346" s="217">
        <f>ROUND(I346*H346,2)</f>
        <v>0</v>
      </c>
      <c r="BL346" s="18" t="s">
        <v>155</v>
      </c>
      <c r="BM346" s="216" t="s">
        <v>2220</v>
      </c>
    </row>
    <row r="347" s="2" customFormat="1">
      <c r="A347" s="39"/>
      <c r="B347" s="40"/>
      <c r="C347" s="41"/>
      <c r="D347" s="218" t="s">
        <v>157</v>
      </c>
      <c r="E347" s="41"/>
      <c r="F347" s="219" t="s">
        <v>2219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157</v>
      </c>
      <c r="AU347" s="18" t="s">
        <v>72</v>
      </c>
    </row>
    <row r="348" s="2" customFormat="1" ht="21.75" customHeight="1">
      <c r="A348" s="39"/>
      <c r="B348" s="40"/>
      <c r="C348" s="205" t="s">
        <v>1496</v>
      </c>
      <c r="D348" s="205" t="s">
        <v>150</v>
      </c>
      <c r="E348" s="206" t="s">
        <v>2073</v>
      </c>
      <c r="F348" s="207" t="s">
        <v>2074</v>
      </c>
      <c r="G348" s="208" t="s">
        <v>377</v>
      </c>
      <c r="H348" s="209">
        <v>5</v>
      </c>
      <c r="I348" s="210"/>
      <c r="J348" s="211">
        <f>ROUND(I348*H348,2)</f>
        <v>0</v>
      </c>
      <c r="K348" s="207" t="s">
        <v>19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155</v>
      </c>
      <c r="AT348" s="216" t="s">
        <v>150</v>
      </c>
      <c r="AU348" s="216" t="s">
        <v>72</v>
      </c>
      <c r="AY348" s="18" t="s">
        <v>148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155</v>
      </c>
      <c r="BM348" s="216" t="s">
        <v>2221</v>
      </c>
    </row>
    <row r="349" s="2" customFormat="1">
      <c r="A349" s="39"/>
      <c r="B349" s="40"/>
      <c r="C349" s="41"/>
      <c r="D349" s="218" t="s">
        <v>157</v>
      </c>
      <c r="E349" s="41"/>
      <c r="F349" s="219" t="s">
        <v>2074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157</v>
      </c>
      <c r="AU349" s="18" t="s">
        <v>72</v>
      </c>
    </row>
    <row r="350" s="2" customFormat="1" ht="16.5" customHeight="1">
      <c r="A350" s="39"/>
      <c r="B350" s="40"/>
      <c r="C350" s="205" t="s">
        <v>1500</v>
      </c>
      <c r="D350" s="205" t="s">
        <v>150</v>
      </c>
      <c r="E350" s="206" t="s">
        <v>2075</v>
      </c>
      <c r="F350" s="207" t="s">
        <v>2076</v>
      </c>
      <c r="G350" s="208" t="s">
        <v>377</v>
      </c>
      <c r="H350" s="209">
        <v>3</v>
      </c>
      <c r="I350" s="210"/>
      <c r="J350" s="211">
        <f>ROUND(I350*H350,2)</f>
        <v>0</v>
      </c>
      <c r="K350" s="207" t="s">
        <v>19</v>
      </c>
      <c r="L350" s="45"/>
      <c r="M350" s="212" t="s">
        <v>19</v>
      </c>
      <c r="N350" s="213" t="s">
        <v>43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155</v>
      </c>
      <c r="AT350" s="216" t="s">
        <v>150</v>
      </c>
      <c r="AU350" s="216" t="s">
        <v>72</v>
      </c>
      <c r="AY350" s="18" t="s">
        <v>148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80</v>
      </c>
      <c r="BK350" s="217">
        <f>ROUND(I350*H350,2)</f>
        <v>0</v>
      </c>
      <c r="BL350" s="18" t="s">
        <v>155</v>
      </c>
      <c r="BM350" s="216" t="s">
        <v>2222</v>
      </c>
    </row>
    <row r="351" s="2" customFormat="1">
      <c r="A351" s="39"/>
      <c r="B351" s="40"/>
      <c r="C351" s="41"/>
      <c r="D351" s="218" t="s">
        <v>157</v>
      </c>
      <c r="E351" s="41"/>
      <c r="F351" s="219" t="s">
        <v>2076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157</v>
      </c>
      <c r="AU351" s="18" t="s">
        <v>72</v>
      </c>
    </row>
    <row r="352" s="2" customFormat="1" ht="16.5" customHeight="1">
      <c r="A352" s="39"/>
      <c r="B352" s="40"/>
      <c r="C352" s="205" t="s">
        <v>1504</v>
      </c>
      <c r="D352" s="205" t="s">
        <v>150</v>
      </c>
      <c r="E352" s="206" t="s">
        <v>2223</v>
      </c>
      <c r="F352" s="207" t="s">
        <v>2224</v>
      </c>
      <c r="G352" s="208" t="s">
        <v>377</v>
      </c>
      <c r="H352" s="209">
        <v>2</v>
      </c>
      <c r="I352" s="210"/>
      <c r="J352" s="211">
        <f>ROUND(I352*H352,2)</f>
        <v>0</v>
      </c>
      <c r="K352" s="207" t="s">
        <v>19</v>
      </c>
      <c r="L352" s="45"/>
      <c r="M352" s="212" t="s">
        <v>19</v>
      </c>
      <c r="N352" s="213" t="s">
        <v>43</v>
      </c>
      <c r="O352" s="85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155</v>
      </c>
      <c r="AT352" s="216" t="s">
        <v>150</v>
      </c>
      <c r="AU352" s="216" t="s">
        <v>72</v>
      </c>
      <c r="AY352" s="18" t="s">
        <v>148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80</v>
      </c>
      <c r="BK352" s="217">
        <f>ROUND(I352*H352,2)</f>
        <v>0</v>
      </c>
      <c r="BL352" s="18" t="s">
        <v>155</v>
      </c>
      <c r="BM352" s="216" t="s">
        <v>2225</v>
      </c>
    </row>
    <row r="353" s="2" customFormat="1">
      <c r="A353" s="39"/>
      <c r="B353" s="40"/>
      <c r="C353" s="41"/>
      <c r="D353" s="218" t="s">
        <v>157</v>
      </c>
      <c r="E353" s="41"/>
      <c r="F353" s="219" t="s">
        <v>2224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157</v>
      </c>
      <c r="AU353" s="18" t="s">
        <v>72</v>
      </c>
    </row>
    <row r="354" s="2" customFormat="1" ht="21.75" customHeight="1">
      <c r="A354" s="39"/>
      <c r="B354" s="40"/>
      <c r="C354" s="205" t="s">
        <v>1508</v>
      </c>
      <c r="D354" s="205" t="s">
        <v>150</v>
      </c>
      <c r="E354" s="206" t="s">
        <v>2081</v>
      </c>
      <c r="F354" s="207" t="s">
        <v>2082</v>
      </c>
      <c r="G354" s="208" t="s">
        <v>377</v>
      </c>
      <c r="H354" s="209">
        <v>1</v>
      </c>
      <c r="I354" s="210"/>
      <c r="J354" s="211">
        <f>ROUND(I354*H354,2)</f>
        <v>0</v>
      </c>
      <c r="K354" s="207" t="s">
        <v>19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155</v>
      </c>
      <c r="AT354" s="216" t="s">
        <v>150</v>
      </c>
      <c r="AU354" s="216" t="s">
        <v>72</v>
      </c>
      <c r="AY354" s="18" t="s">
        <v>148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80</v>
      </c>
      <c r="BK354" s="217">
        <f>ROUND(I354*H354,2)</f>
        <v>0</v>
      </c>
      <c r="BL354" s="18" t="s">
        <v>155</v>
      </c>
      <c r="BM354" s="216" t="s">
        <v>2226</v>
      </c>
    </row>
    <row r="355" s="2" customFormat="1">
      <c r="A355" s="39"/>
      <c r="B355" s="40"/>
      <c r="C355" s="41"/>
      <c r="D355" s="218" t="s">
        <v>157</v>
      </c>
      <c r="E355" s="41"/>
      <c r="F355" s="219" t="s">
        <v>2082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157</v>
      </c>
      <c r="AU355" s="18" t="s">
        <v>72</v>
      </c>
    </row>
    <row r="356" s="2" customFormat="1" ht="16.5" customHeight="1">
      <c r="A356" s="39"/>
      <c r="B356" s="40"/>
      <c r="C356" s="205" t="s">
        <v>1512</v>
      </c>
      <c r="D356" s="205" t="s">
        <v>150</v>
      </c>
      <c r="E356" s="206" t="s">
        <v>2227</v>
      </c>
      <c r="F356" s="207" t="s">
        <v>2228</v>
      </c>
      <c r="G356" s="208" t="s">
        <v>377</v>
      </c>
      <c r="H356" s="209">
        <v>1</v>
      </c>
      <c r="I356" s="210"/>
      <c r="J356" s="211">
        <f>ROUND(I356*H356,2)</f>
        <v>0</v>
      </c>
      <c r="K356" s="207" t="s">
        <v>19</v>
      </c>
      <c r="L356" s="45"/>
      <c r="M356" s="212" t="s">
        <v>19</v>
      </c>
      <c r="N356" s="213" t="s">
        <v>43</v>
      </c>
      <c r="O356" s="85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155</v>
      </c>
      <c r="AT356" s="216" t="s">
        <v>150</v>
      </c>
      <c r="AU356" s="216" t="s">
        <v>72</v>
      </c>
      <c r="AY356" s="18" t="s">
        <v>148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80</v>
      </c>
      <c r="BK356" s="217">
        <f>ROUND(I356*H356,2)</f>
        <v>0</v>
      </c>
      <c r="BL356" s="18" t="s">
        <v>155</v>
      </c>
      <c r="BM356" s="216" t="s">
        <v>2229</v>
      </c>
    </row>
    <row r="357" s="2" customFormat="1">
      <c r="A357" s="39"/>
      <c r="B357" s="40"/>
      <c r="C357" s="41"/>
      <c r="D357" s="218" t="s">
        <v>157</v>
      </c>
      <c r="E357" s="41"/>
      <c r="F357" s="219" t="s">
        <v>2228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157</v>
      </c>
      <c r="AU357" s="18" t="s">
        <v>72</v>
      </c>
    </row>
    <row r="358" s="2" customFormat="1" ht="21.75" customHeight="1">
      <c r="A358" s="39"/>
      <c r="B358" s="40"/>
      <c r="C358" s="205" t="s">
        <v>1518</v>
      </c>
      <c r="D358" s="205" t="s">
        <v>150</v>
      </c>
      <c r="E358" s="206" t="s">
        <v>2089</v>
      </c>
      <c r="F358" s="207" t="s">
        <v>2090</v>
      </c>
      <c r="G358" s="208" t="s">
        <v>377</v>
      </c>
      <c r="H358" s="209">
        <v>1</v>
      </c>
      <c r="I358" s="210"/>
      <c r="J358" s="211">
        <f>ROUND(I358*H358,2)</f>
        <v>0</v>
      </c>
      <c r="K358" s="207" t="s">
        <v>19</v>
      </c>
      <c r="L358" s="45"/>
      <c r="M358" s="212" t="s">
        <v>19</v>
      </c>
      <c r="N358" s="213" t="s">
        <v>43</v>
      </c>
      <c r="O358" s="85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155</v>
      </c>
      <c r="AT358" s="216" t="s">
        <v>150</v>
      </c>
      <c r="AU358" s="216" t="s">
        <v>72</v>
      </c>
      <c r="AY358" s="18" t="s">
        <v>148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80</v>
      </c>
      <c r="BK358" s="217">
        <f>ROUND(I358*H358,2)</f>
        <v>0</v>
      </c>
      <c r="BL358" s="18" t="s">
        <v>155</v>
      </c>
      <c r="BM358" s="216" t="s">
        <v>2230</v>
      </c>
    </row>
    <row r="359" s="2" customFormat="1">
      <c r="A359" s="39"/>
      <c r="B359" s="40"/>
      <c r="C359" s="41"/>
      <c r="D359" s="218" t="s">
        <v>157</v>
      </c>
      <c r="E359" s="41"/>
      <c r="F359" s="219" t="s">
        <v>2090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157</v>
      </c>
      <c r="AU359" s="18" t="s">
        <v>72</v>
      </c>
    </row>
    <row r="360" s="2" customFormat="1" ht="16.5" customHeight="1">
      <c r="A360" s="39"/>
      <c r="B360" s="40"/>
      <c r="C360" s="205" t="s">
        <v>1522</v>
      </c>
      <c r="D360" s="205" t="s">
        <v>150</v>
      </c>
      <c r="E360" s="206" t="s">
        <v>2231</v>
      </c>
      <c r="F360" s="207" t="s">
        <v>2232</v>
      </c>
      <c r="G360" s="208" t="s">
        <v>377</v>
      </c>
      <c r="H360" s="209">
        <v>1</v>
      </c>
      <c r="I360" s="210"/>
      <c r="J360" s="211">
        <f>ROUND(I360*H360,2)</f>
        <v>0</v>
      </c>
      <c r="K360" s="207" t="s">
        <v>19</v>
      </c>
      <c r="L360" s="45"/>
      <c r="M360" s="212" t="s">
        <v>19</v>
      </c>
      <c r="N360" s="213" t="s">
        <v>43</v>
      </c>
      <c r="O360" s="85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155</v>
      </c>
      <c r="AT360" s="216" t="s">
        <v>150</v>
      </c>
      <c r="AU360" s="216" t="s">
        <v>72</v>
      </c>
      <c r="AY360" s="18" t="s">
        <v>148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80</v>
      </c>
      <c r="BK360" s="217">
        <f>ROUND(I360*H360,2)</f>
        <v>0</v>
      </c>
      <c r="BL360" s="18" t="s">
        <v>155</v>
      </c>
      <c r="BM360" s="216" t="s">
        <v>2233</v>
      </c>
    </row>
    <row r="361" s="2" customFormat="1">
      <c r="A361" s="39"/>
      <c r="B361" s="40"/>
      <c r="C361" s="41"/>
      <c r="D361" s="218" t="s">
        <v>157</v>
      </c>
      <c r="E361" s="41"/>
      <c r="F361" s="219" t="s">
        <v>2232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157</v>
      </c>
      <c r="AU361" s="18" t="s">
        <v>72</v>
      </c>
    </row>
    <row r="362" s="2" customFormat="1" ht="21.75" customHeight="1">
      <c r="A362" s="39"/>
      <c r="B362" s="40"/>
      <c r="C362" s="205" t="s">
        <v>1528</v>
      </c>
      <c r="D362" s="205" t="s">
        <v>150</v>
      </c>
      <c r="E362" s="206" t="s">
        <v>2093</v>
      </c>
      <c r="F362" s="207" t="s">
        <v>2094</v>
      </c>
      <c r="G362" s="208" t="s">
        <v>377</v>
      </c>
      <c r="H362" s="209">
        <v>2</v>
      </c>
      <c r="I362" s="210"/>
      <c r="J362" s="211">
        <f>ROUND(I362*H362,2)</f>
        <v>0</v>
      </c>
      <c r="K362" s="207" t="s">
        <v>19</v>
      </c>
      <c r="L362" s="45"/>
      <c r="M362" s="212" t="s">
        <v>19</v>
      </c>
      <c r="N362" s="213" t="s">
        <v>43</v>
      </c>
      <c r="O362" s="85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155</v>
      </c>
      <c r="AT362" s="216" t="s">
        <v>150</v>
      </c>
      <c r="AU362" s="216" t="s">
        <v>72</v>
      </c>
      <c r="AY362" s="18" t="s">
        <v>148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80</v>
      </c>
      <c r="BK362" s="217">
        <f>ROUND(I362*H362,2)</f>
        <v>0</v>
      </c>
      <c r="BL362" s="18" t="s">
        <v>155</v>
      </c>
      <c r="BM362" s="216" t="s">
        <v>2234</v>
      </c>
    </row>
    <row r="363" s="2" customFormat="1">
      <c r="A363" s="39"/>
      <c r="B363" s="40"/>
      <c r="C363" s="41"/>
      <c r="D363" s="218" t="s">
        <v>157</v>
      </c>
      <c r="E363" s="41"/>
      <c r="F363" s="219" t="s">
        <v>2094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157</v>
      </c>
      <c r="AU363" s="18" t="s">
        <v>72</v>
      </c>
    </row>
    <row r="364" s="2" customFormat="1" ht="16.5" customHeight="1">
      <c r="A364" s="39"/>
      <c r="B364" s="40"/>
      <c r="C364" s="205" t="s">
        <v>1538</v>
      </c>
      <c r="D364" s="205" t="s">
        <v>150</v>
      </c>
      <c r="E364" s="206" t="s">
        <v>2235</v>
      </c>
      <c r="F364" s="207" t="s">
        <v>2236</v>
      </c>
      <c r="G364" s="208" t="s">
        <v>377</v>
      </c>
      <c r="H364" s="209">
        <v>2</v>
      </c>
      <c r="I364" s="210"/>
      <c r="J364" s="211">
        <f>ROUND(I364*H364,2)</f>
        <v>0</v>
      </c>
      <c r="K364" s="207" t="s">
        <v>19</v>
      </c>
      <c r="L364" s="45"/>
      <c r="M364" s="212" t="s">
        <v>19</v>
      </c>
      <c r="N364" s="213" t="s">
        <v>43</v>
      </c>
      <c r="O364" s="85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155</v>
      </c>
      <c r="AT364" s="216" t="s">
        <v>150</v>
      </c>
      <c r="AU364" s="216" t="s">
        <v>72</v>
      </c>
      <c r="AY364" s="18" t="s">
        <v>148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80</v>
      </c>
      <c r="BK364" s="217">
        <f>ROUND(I364*H364,2)</f>
        <v>0</v>
      </c>
      <c r="BL364" s="18" t="s">
        <v>155</v>
      </c>
      <c r="BM364" s="216" t="s">
        <v>2237</v>
      </c>
    </row>
    <row r="365" s="2" customFormat="1">
      <c r="A365" s="39"/>
      <c r="B365" s="40"/>
      <c r="C365" s="41"/>
      <c r="D365" s="218" t="s">
        <v>157</v>
      </c>
      <c r="E365" s="41"/>
      <c r="F365" s="219" t="s">
        <v>2236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157</v>
      </c>
      <c r="AU365" s="18" t="s">
        <v>72</v>
      </c>
    </row>
    <row r="366" s="2" customFormat="1" ht="21.75" customHeight="1">
      <c r="A366" s="39"/>
      <c r="B366" s="40"/>
      <c r="C366" s="205" t="s">
        <v>1542</v>
      </c>
      <c r="D366" s="205" t="s">
        <v>150</v>
      </c>
      <c r="E366" s="206" t="s">
        <v>2103</v>
      </c>
      <c r="F366" s="207" t="s">
        <v>2104</v>
      </c>
      <c r="G366" s="208" t="s">
        <v>377</v>
      </c>
      <c r="H366" s="209">
        <v>23</v>
      </c>
      <c r="I366" s="210"/>
      <c r="J366" s="211">
        <f>ROUND(I366*H366,2)</f>
        <v>0</v>
      </c>
      <c r="K366" s="207" t="s">
        <v>19</v>
      </c>
      <c r="L366" s="45"/>
      <c r="M366" s="212" t="s">
        <v>19</v>
      </c>
      <c r="N366" s="213" t="s">
        <v>43</v>
      </c>
      <c r="O366" s="85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155</v>
      </c>
      <c r="AT366" s="216" t="s">
        <v>150</v>
      </c>
      <c r="AU366" s="216" t="s">
        <v>72</v>
      </c>
      <c r="AY366" s="18" t="s">
        <v>148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80</v>
      </c>
      <c r="BK366" s="217">
        <f>ROUND(I366*H366,2)</f>
        <v>0</v>
      </c>
      <c r="BL366" s="18" t="s">
        <v>155</v>
      </c>
      <c r="BM366" s="216" t="s">
        <v>2238</v>
      </c>
    </row>
    <row r="367" s="2" customFormat="1">
      <c r="A367" s="39"/>
      <c r="B367" s="40"/>
      <c r="C367" s="41"/>
      <c r="D367" s="218" t="s">
        <v>157</v>
      </c>
      <c r="E367" s="41"/>
      <c r="F367" s="219" t="s">
        <v>2104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157</v>
      </c>
      <c r="AU367" s="18" t="s">
        <v>72</v>
      </c>
    </row>
    <row r="368" s="2" customFormat="1" ht="16.5" customHeight="1">
      <c r="A368" s="39"/>
      <c r="B368" s="40"/>
      <c r="C368" s="205" t="s">
        <v>1546</v>
      </c>
      <c r="D368" s="205" t="s">
        <v>150</v>
      </c>
      <c r="E368" s="206" t="s">
        <v>2239</v>
      </c>
      <c r="F368" s="207" t="s">
        <v>2240</v>
      </c>
      <c r="G368" s="208" t="s">
        <v>377</v>
      </c>
      <c r="H368" s="209">
        <v>3</v>
      </c>
      <c r="I368" s="210"/>
      <c r="J368" s="211">
        <f>ROUND(I368*H368,2)</f>
        <v>0</v>
      </c>
      <c r="K368" s="207" t="s">
        <v>19</v>
      </c>
      <c r="L368" s="45"/>
      <c r="M368" s="212" t="s">
        <v>19</v>
      </c>
      <c r="N368" s="213" t="s">
        <v>43</v>
      </c>
      <c r="O368" s="85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155</v>
      </c>
      <c r="AT368" s="216" t="s">
        <v>150</v>
      </c>
      <c r="AU368" s="216" t="s">
        <v>72</v>
      </c>
      <c r="AY368" s="18" t="s">
        <v>148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80</v>
      </c>
      <c r="BK368" s="217">
        <f>ROUND(I368*H368,2)</f>
        <v>0</v>
      </c>
      <c r="BL368" s="18" t="s">
        <v>155</v>
      </c>
      <c r="BM368" s="216" t="s">
        <v>2241</v>
      </c>
    </row>
    <row r="369" s="2" customFormat="1">
      <c r="A369" s="39"/>
      <c r="B369" s="40"/>
      <c r="C369" s="41"/>
      <c r="D369" s="218" t="s">
        <v>157</v>
      </c>
      <c r="E369" s="41"/>
      <c r="F369" s="219" t="s">
        <v>2242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157</v>
      </c>
      <c r="AU369" s="18" t="s">
        <v>72</v>
      </c>
    </row>
    <row r="370" s="2" customFormat="1" ht="16.5" customHeight="1">
      <c r="A370" s="39"/>
      <c r="B370" s="40"/>
      <c r="C370" s="205" t="s">
        <v>1550</v>
      </c>
      <c r="D370" s="205" t="s">
        <v>150</v>
      </c>
      <c r="E370" s="206" t="s">
        <v>2243</v>
      </c>
      <c r="F370" s="207" t="s">
        <v>2244</v>
      </c>
      <c r="G370" s="208" t="s">
        <v>377</v>
      </c>
      <c r="H370" s="209">
        <v>19</v>
      </c>
      <c r="I370" s="210"/>
      <c r="J370" s="211">
        <f>ROUND(I370*H370,2)</f>
        <v>0</v>
      </c>
      <c r="K370" s="207" t="s">
        <v>19</v>
      </c>
      <c r="L370" s="45"/>
      <c r="M370" s="212" t="s">
        <v>19</v>
      </c>
      <c r="N370" s="213" t="s">
        <v>43</v>
      </c>
      <c r="O370" s="85"/>
      <c r="P370" s="214">
        <f>O370*H370</f>
        <v>0</v>
      </c>
      <c r="Q370" s="214">
        <v>0</v>
      </c>
      <c r="R370" s="214">
        <f>Q370*H370</f>
        <v>0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155</v>
      </c>
      <c r="AT370" s="216" t="s">
        <v>150</v>
      </c>
      <c r="AU370" s="216" t="s">
        <v>72</v>
      </c>
      <c r="AY370" s="18" t="s">
        <v>148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80</v>
      </c>
      <c r="BK370" s="217">
        <f>ROUND(I370*H370,2)</f>
        <v>0</v>
      </c>
      <c r="BL370" s="18" t="s">
        <v>155</v>
      </c>
      <c r="BM370" s="216" t="s">
        <v>2245</v>
      </c>
    </row>
    <row r="371" s="2" customFormat="1">
      <c r="A371" s="39"/>
      <c r="B371" s="40"/>
      <c r="C371" s="41"/>
      <c r="D371" s="218" t="s">
        <v>157</v>
      </c>
      <c r="E371" s="41"/>
      <c r="F371" s="219" t="s">
        <v>2246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157</v>
      </c>
      <c r="AU371" s="18" t="s">
        <v>72</v>
      </c>
    </row>
    <row r="372" s="2" customFormat="1" ht="16.5" customHeight="1">
      <c r="A372" s="39"/>
      <c r="B372" s="40"/>
      <c r="C372" s="205" t="s">
        <v>1554</v>
      </c>
      <c r="D372" s="205" t="s">
        <v>150</v>
      </c>
      <c r="E372" s="206" t="s">
        <v>2247</v>
      </c>
      <c r="F372" s="207" t="s">
        <v>2248</v>
      </c>
      <c r="G372" s="208" t="s">
        <v>377</v>
      </c>
      <c r="H372" s="209">
        <v>1</v>
      </c>
      <c r="I372" s="210"/>
      <c r="J372" s="211">
        <f>ROUND(I372*H372,2)</f>
        <v>0</v>
      </c>
      <c r="K372" s="207" t="s">
        <v>19</v>
      </c>
      <c r="L372" s="45"/>
      <c r="M372" s="212" t="s">
        <v>19</v>
      </c>
      <c r="N372" s="213" t="s">
        <v>43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155</v>
      </c>
      <c r="AT372" s="216" t="s">
        <v>150</v>
      </c>
      <c r="AU372" s="216" t="s">
        <v>72</v>
      </c>
      <c r="AY372" s="18" t="s">
        <v>148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80</v>
      </c>
      <c r="BK372" s="217">
        <f>ROUND(I372*H372,2)</f>
        <v>0</v>
      </c>
      <c r="BL372" s="18" t="s">
        <v>155</v>
      </c>
      <c r="BM372" s="216" t="s">
        <v>2249</v>
      </c>
    </row>
    <row r="373" s="2" customFormat="1">
      <c r="A373" s="39"/>
      <c r="B373" s="40"/>
      <c r="C373" s="41"/>
      <c r="D373" s="218" t="s">
        <v>157</v>
      </c>
      <c r="E373" s="41"/>
      <c r="F373" s="219" t="s">
        <v>2250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157</v>
      </c>
      <c r="AU373" s="18" t="s">
        <v>72</v>
      </c>
    </row>
    <row r="374" s="2" customFormat="1" ht="21.75" customHeight="1">
      <c r="A374" s="39"/>
      <c r="B374" s="40"/>
      <c r="C374" s="205" t="s">
        <v>1558</v>
      </c>
      <c r="D374" s="205" t="s">
        <v>150</v>
      </c>
      <c r="E374" s="206" t="s">
        <v>2111</v>
      </c>
      <c r="F374" s="207" t="s">
        <v>2112</v>
      </c>
      <c r="G374" s="208" t="s">
        <v>377</v>
      </c>
      <c r="H374" s="209">
        <v>14</v>
      </c>
      <c r="I374" s="210"/>
      <c r="J374" s="211">
        <f>ROUND(I374*H374,2)</f>
        <v>0</v>
      </c>
      <c r="K374" s="207" t="s">
        <v>19</v>
      </c>
      <c r="L374" s="45"/>
      <c r="M374" s="212" t="s">
        <v>19</v>
      </c>
      <c r="N374" s="213" t="s">
        <v>43</v>
      </c>
      <c r="O374" s="85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155</v>
      </c>
      <c r="AT374" s="216" t="s">
        <v>150</v>
      </c>
      <c r="AU374" s="216" t="s">
        <v>72</v>
      </c>
      <c r="AY374" s="18" t="s">
        <v>148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80</v>
      </c>
      <c r="BK374" s="217">
        <f>ROUND(I374*H374,2)</f>
        <v>0</v>
      </c>
      <c r="BL374" s="18" t="s">
        <v>155</v>
      </c>
      <c r="BM374" s="216" t="s">
        <v>2251</v>
      </c>
    </row>
    <row r="375" s="2" customFormat="1">
      <c r="A375" s="39"/>
      <c r="B375" s="40"/>
      <c r="C375" s="41"/>
      <c r="D375" s="218" t="s">
        <v>157</v>
      </c>
      <c r="E375" s="41"/>
      <c r="F375" s="219" t="s">
        <v>2112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157</v>
      </c>
      <c r="AU375" s="18" t="s">
        <v>72</v>
      </c>
    </row>
    <row r="376" s="2" customFormat="1" ht="16.5" customHeight="1">
      <c r="A376" s="39"/>
      <c r="B376" s="40"/>
      <c r="C376" s="205" t="s">
        <v>1562</v>
      </c>
      <c r="D376" s="205" t="s">
        <v>150</v>
      </c>
      <c r="E376" s="206" t="s">
        <v>2252</v>
      </c>
      <c r="F376" s="207" t="s">
        <v>2253</v>
      </c>
      <c r="G376" s="208" t="s">
        <v>377</v>
      </c>
      <c r="H376" s="209">
        <v>13</v>
      </c>
      <c r="I376" s="210"/>
      <c r="J376" s="211">
        <f>ROUND(I376*H376,2)</f>
        <v>0</v>
      </c>
      <c r="K376" s="207" t="s">
        <v>19</v>
      </c>
      <c r="L376" s="45"/>
      <c r="M376" s="212" t="s">
        <v>19</v>
      </c>
      <c r="N376" s="213" t="s">
        <v>43</v>
      </c>
      <c r="O376" s="85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155</v>
      </c>
      <c r="AT376" s="216" t="s">
        <v>150</v>
      </c>
      <c r="AU376" s="216" t="s">
        <v>72</v>
      </c>
      <c r="AY376" s="18" t="s">
        <v>148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80</v>
      </c>
      <c r="BK376" s="217">
        <f>ROUND(I376*H376,2)</f>
        <v>0</v>
      </c>
      <c r="BL376" s="18" t="s">
        <v>155</v>
      </c>
      <c r="BM376" s="216" t="s">
        <v>2254</v>
      </c>
    </row>
    <row r="377" s="2" customFormat="1">
      <c r="A377" s="39"/>
      <c r="B377" s="40"/>
      <c r="C377" s="41"/>
      <c r="D377" s="218" t="s">
        <v>157</v>
      </c>
      <c r="E377" s="41"/>
      <c r="F377" s="219" t="s">
        <v>2255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157</v>
      </c>
      <c r="AU377" s="18" t="s">
        <v>72</v>
      </c>
    </row>
    <row r="378" s="2" customFormat="1" ht="16.5" customHeight="1">
      <c r="A378" s="39"/>
      <c r="B378" s="40"/>
      <c r="C378" s="205" t="s">
        <v>1570</v>
      </c>
      <c r="D378" s="205" t="s">
        <v>150</v>
      </c>
      <c r="E378" s="206" t="s">
        <v>2256</v>
      </c>
      <c r="F378" s="207" t="s">
        <v>2257</v>
      </c>
      <c r="G378" s="208" t="s">
        <v>377</v>
      </c>
      <c r="H378" s="209">
        <v>1</v>
      </c>
      <c r="I378" s="210"/>
      <c r="J378" s="211">
        <f>ROUND(I378*H378,2)</f>
        <v>0</v>
      </c>
      <c r="K378" s="207" t="s">
        <v>19</v>
      </c>
      <c r="L378" s="45"/>
      <c r="M378" s="212" t="s">
        <v>19</v>
      </c>
      <c r="N378" s="213" t="s">
        <v>43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155</v>
      </c>
      <c r="AT378" s="216" t="s">
        <v>150</v>
      </c>
      <c r="AU378" s="216" t="s">
        <v>72</v>
      </c>
      <c r="AY378" s="18" t="s">
        <v>148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80</v>
      </c>
      <c r="BK378" s="217">
        <f>ROUND(I378*H378,2)</f>
        <v>0</v>
      </c>
      <c r="BL378" s="18" t="s">
        <v>155</v>
      </c>
      <c r="BM378" s="216" t="s">
        <v>2258</v>
      </c>
    </row>
    <row r="379" s="2" customFormat="1">
      <c r="A379" s="39"/>
      <c r="B379" s="40"/>
      <c r="C379" s="41"/>
      <c r="D379" s="218" t="s">
        <v>157</v>
      </c>
      <c r="E379" s="41"/>
      <c r="F379" s="219" t="s">
        <v>2259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157</v>
      </c>
      <c r="AU379" s="18" t="s">
        <v>72</v>
      </c>
    </row>
    <row r="380" s="2" customFormat="1" ht="21.75" customHeight="1">
      <c r="A380" s="39"/>
      <c r="B380" s="40"/>
      <c r="C380" s="205" t="s">
        <v>1576</v>
      </c>
      <c r="D380" s="205" t="s">
        <v>150</v>
      </c>
      <c r="E380" s="206" t="s">
        <v>2117</v>
      </c>
      <c r="F380" s="207" t="s">
        <v>2118</v>
      </c>
      <c r="G380" s="208" t="s">
        <v>377</v>
      </c>
      <c r="H380" s="209">
        <v>2</v>
      </c>
      <c r="I380" s="210"/>
      <c r="J380" s="211">
        <f>ROUND(I380*H380,2)</f>
        <v>0</v>
      </c>
      <c r="K380" s="207" t="s">
        <v>19</v>
      </c>
      <c r="L380" s="45"/>
      <c r="M380" s="212" t="s">
        <v>19</v>
      </c>
      <c r="N380" s="213" t="s">
        <v>43</v>
      </c>
      <c r="O380" s="85"/>
      <c r="P380" s="214">
        <f>O380*H380</f>
        <v>0</v>
      </c>
      <c r="Q380" s="214">
        <v>0</v>
      </c>
      <c r="R380" s="214">
        <f>Q380*H380</f>
        <v>0</v>
      </c>
      <c r="S380" s="214">
        <v>0</v>
      </c>
      <c r="T380" s="21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6" t="s">
        <v>155</v>
      </c>
      <c r="AT380" s="216" t="s">
        <v>150</v>
      </c>
      <c r="AU380" s="216" t="s">
        <v>72</v>
      </c>
      <c r="AY380" s="18" t="s">
        <v>148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80</v>
      </c>
      <c r="BK380" s="217">
        <f>ROUND(I380*H380,2)</f>
        <v>0</v>
      </c>
      <c r="BL380" s="18" t="s">
        <v>155</v>
      </c>
      <c r="BM380" s="216" t="s">
        <v>2260</v>
      </c>
    </row>
    <row r="381" s="2" customFormat="1">
      <c r="A381" s="39"/>
      <c r="B381" s="40"/>
      <c r="C381" s="41"/>
      <c r="D381" s="218" t="s">
        <v>157</v>
      </c>
      <c r="E381" s="41"/>
      <c r="F381" s="219" t="s">
        <v>2118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157</v>
      </c>
      <c r="AU381" s="18" t="s">
        <v>72</v>
      </c>
    </row>
    <row r="382" s="2" customFormat="1" ht="16.5" customHeight="1">
      <c r="A382" s="39"/>
      <c r="B382" s="40"/>
      <c r="C382" s="205" t="s">
        <v>1584</v>
      </c>
      <c r="D382" s="205" t="s">
        <v>150</v>
      </c>
      <c r="E382" s="206" t="s">
        <v>2261</v>
      </c>
      <c r="F382" s="207" t="s">
        <v>2262</v>
      </c>
      <c r="G382" s="208" t="s">
        <v>377</v>
      </c>
      <c r="H382" s="209">
        <v>2</v>
      </c>
      <c r="I382" s="210"/>
      <c r="J382" s="211">
        <f>ROUND(I382*H382,2)</f>
        <v>0</v>
      </c>
      <c r="K382" s="207" t="s">
        <v>19</v>
      </c>
      <c r="L382" s="45"/>
      <c r="M382" s="212" t="s">
        <v>19</v>
      </c>
      <c r="N382" s="213" t="s">
        <v>43</v>
      </c>
      <c r="O382" s="85"/>
      <c r="P382" s="214">
        <f>O382*H382</f>
        <v>0</v>
      </c>
      <c r="Q382" s="214">
        <v>0</v>
      </c>
      <c r="R382" s="214">
        <f>Q382*H382</f>
        <v>0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155</v>
      </c>
      <c r="AT382" s="216" t="s">
        <v>150</v>
      </c>
      <c r="AU382" s="216" t="s">
        <v>72</v>
      </c>
      <c r="AY382" s="18" t="s">
        <v>148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80</v>
      </c>
      <c r="BK382" s="217">
        <f>ROUND(I382*H382,2)</f>
        <v>0</v>
      </c>
      <c r="BL382" s="18" t="s">
        <v>155</v>
      </c>
      <c r="BM382" s="216" t="s">
        <v>2263</v>
      </c>
    </row>
    <row r="383" s="2" customFormat="1">
      <c r="A383" s="39"/>
      <c r="B383" s="40"/>
      <c r="C383" s="41"/>
      <c r="D383" s="218" t="s">
        <v>157</v>
      </c>
      <c r="E383" s="41"/>
      <c r="F383" s="219" t="s">
        <v>2264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157</v>
      </c>
      <c r="AU383" s="18" t="s">
        <v>72</v>
      </c>
    </row>
    <row r="384" s="2" customFormat="1" ht="16.5" customHeight="1">
      <c r="A384" s="39"/>
      <c r="B384" s="40"/>
      <c r="C384" s="205" t="s">
        <v>1588</v>
      </c>
      <c r="D384" s="205" t="s">
        <v>150</v>
      </c>
      <c r="E384" s="206" t="s">
        <v>2265</v>
      </c>
      <c r="F384" s="207" t="s">
        <v>2266</v>
      </c>
      <c r="G384" s="208" t="s">
        <v>377</v>
      </c>
      <c r="H384" s="209">
        <v>2</v>
      </c>
      <c r="I384" s="210"/>
      <c r="J384" s="211">
        <f>ROUND(I384*H384,2)</f>
        <v>0</v>
      </c>
      <c r="K384" s="207" t="s">
        <v>19</v>
      </c>
      <c r="L384" s="45"/>
      <c r="M384" s="212" t="s">
        <v>19</v>
      </c>
      <c r="N384" s="213" t="s">
        <v>43</v>
      </c>
      <c r="O384" s="85"/>
      <c r="P384" s="214">
        <f>O384*H384</f>
        <v>0</v>
      </c>
      <c r="Q384" s="214">
        <v>0</v>
      </c>
      <c r="R384" s="214">
        <f>Q384*H384</f>
        <v>0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155</v>
      </c>
      <c r="AT384" s="216" t="s">
        <v>150</v>
      </c>
      <c r="AU384" s="216" t="s">
        <v>72</v>
      </c>
      <c r="AY384" s="18" t="s">
        <v>148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80</v>
      </c>
      <c r="BK384" s="217">
        <f>ROUND(I384*H384,2)</f>
        <v>0</v>
      </c>
      <c r="BL384" s="18" t="s">
        <v>155</v>
      </c>
      <c r="BM384" s="216" t="s">
        <v>2267</v>
      </c>
    </row>
    <row r="385" s="2" customFormat="1">
      <c r="A385" s="39"/>
      <c r="B385" s="40"/>
      <c r="C385" s="41"/>
      <c r="D385" s="218" t="s">
        <v>157</v>
      </c>
      <c r="E385" s="41"/>
      <c r="F385" s="219" t="s">
        <v>2266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157</v>
      </c>
      <c r="AU385" s="18" t="s">
        <v>72</v>
      </c>
    </row>
    <row r="386" s="2" customFormat="1" ht="16.5" customHeight="1">
      <c r="A386" s="39"/>
      <c r="B386" s="40"/>
      <c r="C386" s="205" t="s">
        <v>1592</v>
      </c>
      <c r="D386" s="205" t="s">
        <v>150</v>
      </c>
      <c r="E386" s="206" t="s">
        <v>7</v>
      </c>
      <c r="F386" s="207" t="s">
        <v>2268</v>
      </c>
      <c r="G386" s="208" t="s">
        <v>377</v>
      </c>
      <c r="H386" s="209">
        <v>2</v>
      </c>
      <c r="I386" s="210"/>
      <c r="J386" s="211">
        <f>ROUND(I386*H386,2)</f>
        <v>0</v>
      </c>
      <c r="K386" s="207" t="s">
        <v>19</v>
      </c>
      <c r="L386" s="45"/>
      <c r="M386" s="212" t="s">
        <v>19</v>
      </c>
      <c r="N386" s="213" t="s">
        <v>43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155</v>
      </c>
      <c r="AT386" s="216" t="s">
        <v>150</v>
      </c>
      <c r="AU386" s="216" t="s">
        <v>72</v>
      </c>
      <c r="AY386" s="18" t="s">
        <v>148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80</v>
      </c>
      <c r="BK386" s="217">
        <f>ROUND(I386*H386,2)</f>
        <v>0</v>
      </c>
      <c r="BL386" s="18" t="s">
        <v>155</v>
      </c>
      <c r="BM386" s="216" t="s">
        <v>2269</v>
      </c>
    </row>
    <row r="387" s="2" customFormat="1">
      <c r="A387" s="39"/>
      <c r="B387" s="40"/>
      <c r="C387" s="41"/>
      <c r="D387" s="218" t="s">
        <v>157</v>
      </c>
      <c r="E387" s="41"/>
      <c r="F387" s="219" t="s">
        <v>2268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157</v>
      </c>
      <c r="AU387" s="18" t="s">
        <v>72</v>
      </c>
    </row>
    <row r="388" s="2" customFormat="1" ht="16.5" customHeight="1">
      <c r="A388" s="39"/>
      <c r="B388" s="40"/>
      <c r="C388" s="205" t="s">
        <v>1615</v>
      </c>
      <c r="D388" s="205" t="s">
        <v>150</v>
      </c>
      <c r="E388" s="206" t="s">
        <v>2270</v>
      </c>
      <c r="F388" s="207" t="s">
        <v>2271</v>
      </c>
      <c r="G388" s="208" t="s">
        <v>377</v>
      </c>
      <c r="H388" s="209">
        <v>2</v>
      </c>
      <c r="I388" s="210"/>
      <c r="J388" s="211">
        <f>ROUND(I388*H388,2)</f>
        <v>0</v>
      </c>
      <c r="K388" s="207" t="s">
        <v>19</v>
      </c>
      <c r="L388" s="45"/>
      <c r="M388" s="212" t="s">
        <v>19</v>
      </c>
      <c r="N388" s="213" t="s">
        <v>43</v>
      </c>
      <c r="O388" s="85"/>
      <c r="P388" s="214">
        <f>O388*H388</f>
        <v>0</v>
      </c>
      <c r="Q388" s="214">
        <v>0</v>
      </c>
      <c r="R388" s="214">
        <f>Q388*H388</f>
        <v>0</v>
      </c>
      <c r="S388" s="214">
        <v>0</v>
      </c>
      <c r="T388" s="21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155</v>
      </c>
      <c r="AT388" s="216" t="s">
        <v>150</v>
      </c>
      <c r="AU388" s="216" t="s">
        <v>72</v>
      </c>
      <c r="AY388" s="18" t="s">
        <v>148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80</v>
      </c>
      <c r="BK388" s="217">
        <f>ROUND(I388*H388,2)</f>
        <v>0</v>
      </c>
      <c r="BL388" s="18" t="s">
        <v>155</v>
      </c>
      <c r="BM388" s="216" t="s">
        <v>2272</v>
      </c>
    </row>
    <row r="389" s="2" customFormat="1">
      <c r="A389" s="39"/>
      <c r="B389" s="40"/>
      <c r="C389" s="41"/>
      <c r="D389" s="218" t="s">
        <v>157</v>
      </c>
      <c r="E389" s="41"/>
      <c r="F389" s="219" t="s">
        <v>2271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157</v>
      </c>
      <c r="AU389" s="18" t="s">
        <v>72</v>
      </c>
    </row>
    <row r="390" s="2" customFormat="1" ht="16.5" customHeight="1">
      <c r="A390" s="39"/>
      <c r="B390" s="40"/>
      <c r="C390" s="205" t="s">
        <v>1619</v>
      </c>
      <c r="D390" s="205" t="s">
        <v>150</v>
      </c>
      <c r="E390" s="206" t="s">
        <v>303</v>
      </c>
      <c r="F390" s="207" t="s">
        <v>2273</v>
      </c>
      <c r="G390" s="208" t="s">
        <v>377</v>
      </c>
      <c r="H390" s="209">
        <v>2</v>
      </c>
      <c r="I390" s="210"/>
      <c r="J390" s="211">
        <f>ROUND(I390*H390,2)</f>
        <v>0</v>
      </c>
      <c r="K390" s="207" t="s">
        <v>19</v>
      </c>
      <c r="L390" s="45"/>
      <c r="M390" s="212" t="s">
        <v>19</v>
      </c>
      <c r="N390" s="213" t="s">
        <v>43</v>
      </c>
      <c r="O390" s="85"/>
      <c r="P390" s="214">
        <f>O390*H390</f>
        <v>0</v>
      </c>
      <c r="Q390" s="214">
        <v>0</v>
      </c>
      <c r="R390" s="214">
        <f>Q390*H390</f>
        <v>0</v>
      </c>
      <c r="S390" s="214">
        <v>0</v>
      </c>
      <c r="T390" s="21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6" t="s">
        <v>155</v>
      </c>
      <c r="AT390" s="216" t="s">
        <v>150</v>
      </c>
      <c r="AU390" s="216" t="s">
        <v>72</v>
      </c>
      <c r="AY390" s="18" t="s">
        <v>148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8" t="s">
        <v>80</v>
      </c>
      <c r="BK390" s="217">
        <f>ROUND(I390*H390,2)</f>
        <v>0</v>
      </c>
      <c r="BL390" s="18" t="s">
        <v>155</v>
      </c>
      <c r="BM390" s="216" t="s">
        <v>2274</v>
      </c>
    </row>
    <row r="391" s="2" customFormat="1">
      <c r="A391" s="39"/>
      <c r="B391" s="40"/>
      <c r="C391" s="41"/>
      <c r="D391" s="218" t="s">
        <v>157</v>
      </c>
      <c r="E391" s="41"/>
      <c r="F391" s="219" t="s">
        <v>2273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157</v>
      </c>
      <c r="AU391" s="18" t="s">
        <v>72</v>
      </c>
    </row>
    <row r="392" s="2" customFormat="1" ht="16.5" customHeight="1">
      <c r="A392" s="39"/>
      <c r="B392" s="40"/>
      <c r="C392" s="205" t="s">
        <v>1623</v>
      </c>
      <c r="D392" s="205" t="s">
        <v>150</v>
      </c>
      <c r="E392" s="206" t="s">
        <v>2275</v>
      </c>
      <c r="F392" s="207" t="s">
        <v>2276</v>
      </c>
      <c r="G392" s="208" t="s">
        <v>377</v>
      </c>
      <c r="H392" s="209">
        <v>4</v>
      </c>
      <c r="I392" s="210"/>
      <c r="J392" s="211">
        <f>ROUND(I392*H392,2)</f>
        <v>0</v>
      </c>
      <c r="K392" s="207" t="s">
        <v>19</v>
      </c>
      <c r="L392" s="45"/>
      <c r="M392" s="212" t="s">
        <v>19</v>
      </c>
      <c r="N392" s="213" t="s">
        <v>43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155</v>
      </c>
      <c r="AT392" s="216" t="s">
        <v>150</v>
      </c>
      <c r="AU392" s="216" t="s">
        <v>72</v>
      </c>
      <c r="AY392" s="18" t="s">
        <v>148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80</v>
      </c>
      <c r="BK392" s="217">
        <f>ROUND(I392*H392,2)</f>
        <v>0</v>
      </c>
      <c r="BL392" s="18" t="s">
        <v>155</v>
      </c>
      <c r="BM392" s="216" t="s">
        <v>2277</v>
      </c>
    </row>
    <row r="393" s="2" customFormat="1">
      <c r="A393" s="39"/>
      <c r="B393" s="40"/>
      <c r="C393" s="41"/>
      <c r="D393" s="218" t="s">
        <v>157</v>
      </c>
      <c r="E393" s="41"/>
      <c r="F393" s="219" t="s">
        <v>2276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157</v>
      </c>
      <c r="AU393" s="18" t="s">
        <v>72</v>
      </c>
    </row>
    <row r="394" s="2" customFormat="1" ht="16.5" customHeight="1">
      <c r="A394" s="39"/>
      <c r="B394" s="40"/>
      <c r="C394" s="205" t="s">
        <v>1627</v>
      </c>
      <c r="D394" s="205" t="s">
        <v>150</v>
      </c>
      <c r="E394" s="206" t="s">
        <v>309</v>
      </c>
      <c r="F394" s="207" t="s">
        <v>2278</v>
      </c>
      <c r="G394" s="208" t="s">
        <v>377</v>
      </c>
      <c r="H394" s="209">
        <v>4</v>
      </c>
      <c r="I394" s="210"/>
      <c r="J394" s="211">
        <f>ROUND(I394*H394,2)</f>
        <v>0</v>
      </c>
      <c r="K394" s="207" t="s">
        <v>19</v>
      </c>
      <c r="L394" s="45"/>
      <c r="M394" s="212" t="s">
        <v>19</v>
      </c>
      <c r="N394" s="213" t="s">
        <v>43</v>
      </c>
      <c r="O394" s="85"/>
      <c r="P394" s="214">
        <f>O394*H394</f>
        <v>0</v>
      </c>
      <c r="Q394" s="214">
        <v>0</v>
      </c>
      <c r="R394" s="214">
        <f>Q394*H394</f>
        <v>0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155</v>
      </c>
      <c r="AT394" s="216" t="s">
        <v>150</v>
      </c>
      <c r="AU394" s="216" t="s">
        <v>72</v>
      </c>
      <c r="AY394" s="18" t="s">
        <v>148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80</v>
      </c>
      <c r="BK394" s="217">
        <f>ROUND(I394*H394,2)</f>
        <v>0</v>
      </c>
      <c r="BL394" s="18" t="s">
        <v>155</v>
      </c>
      <c r="BM394" s="216" t="s">
        <v>2279</v>
      </c>
    </row>
    <row r="395" s="2" customFormat="1">
      <c r="A395" s="39"/>
      <c r="B395" s="40"/>
      <c r="C395" s="41"/>
      <c r="D395" s="218" t="s">
        <v>157</v>
      </c>
      <c r="E395" s="41"/>
      <c r="F395" s="219" t="s">
        <v>2278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157</v>
      </c>
      <c r="AU395" s="18" t="s">
        <v>72</v>
      </c>
    </row>
    <row r="396" s="2" customFormat="1" ht="16.5" customHeight="1">
      <c r="A396" s="39"/>
      <c r="B396" s="40"/>
      <c r="C396" s="205" t="s">
        <v>1631</v>
      </c>
      <c r="D396" s="205" t="s">
        <v>150</v>
      </c>
      <c r="E396" s="206" t="s">
        <v>2280</v>
      </c>
      <c r="F396" s="207" t="s">
        <v>2281</v>
      </c>
      <c r="G396" s="208" t="s">
        <v>377</v>
      </c>
      <c r="H396" s="209">
        <v>1</v>
      </c>
      <c r="I396" s="210"/>
      <c r="J396" s="211">
        <f>ROUND(I396*H396,2)</f>
        <v>0</v>
      </c>
      <c r="K396" s="207" t="s">
        <v>19</v>
      </c>
      <c r="L396" s="45"/>
      <c r="M396" s="212" t="s">
        <v>19</v>
      </c>
      <c r="N396" s="213" t="s">
        <v>43</v>
      </c>
      <c r="O396" s="85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155</v>
      </c>
      <c r="AT396" s="216" t="s">
        <v>150</v>
      </c>
      <c r="AU396" s="216" t="s">
        <v>72</v>
      </c>
      <c r="AY396" s="18" t="s">
        <v>148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80</v>
      </c>
      <c r="BK396" s="217">
        <f>ROUND(I396*H396,2)</f>
        <v>0</v>
      </c>
      <c r="BL396" s="18" t="s">
        <v>155</v>
      </c>
      <c r="BM396" s="216" t="s">
        <v>2282</v>
      </c>
    </row>
    <row r="397" s="2" customFormat="1">
      <c r="A397" s="39"/>
      <c r="B397" s="40"/>
      <c r="C397" s="41"/>
      <c r="D397" s="218" t="s">
        <v>157</v>
      </c>
      <c r="E397" s="41"/>
      <c r="F397" s="219" t="s">
        <v>2281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157</v>
      </c>
      <c r="AU397" s="18" t="s">
        <v>72</v>
      </c>
    </row>
    <row r="398" s="2" customFormat="1" ht="21.75" customHeight="1">
      <c r="A398" s="39"/>
      <c r="B398" s="40"/>
      <c r="C398" s="205" t="s">
        <v>1635</v>
      </c>
      <c r="D398" s="205" t="s">
        <v>150</v>
      </c>
      <c r="E398" s="206" t="s">
        <v>315</v>
      </c>
      <c r="F398" s="207" t="s">
        <v>2283</v>
      </c>
      <c r="G398" s="208" t="s">
        <v>377</v>
      </c>
      <c r="H398" s="209">
        <v>1</v>
      </c>
      <c r="I398" s="210"/>
      <c r="J398" s="211">
        <f>ROUND(I398*H398,2)</f>
        <v>0</v>
      </c>
      <c r="K398" s="207" t="s">
        <v>19</v>
      </c>
      <c r="L398" s="45"/>
      <c r="M398" s="212" t="s">
        <v>19</v>
      </c>
      <c r="N398" s="213" t="s">
        <v>43</v>
      </c>
      <c r="O398" s="85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155</v>
      </c>
      <c r="AT398" s="216" t="s">
        <v>150</v>
      </c>
      <c r="AU398" s="216" t="s">
        <v>72</v>
      </c>
      <c r="AY398" s="18" t="s">
        <v>148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80</v>
      </c>
      <c r="BK398" s="217">
        <f>ROUND(I398*H398,2)</f>
        <v>0</v>
      </c>
      <c r="BL398" s="18" t="s">
        <v>155</v>
      </c>
      <c r="BM398" s="216" t="s">
        <v>2284</v>
      </c>
    </row>
    <row r="399" s="2" customFormat="1">
      <c r="A399" s="39"/>
      <c r="B399" s="40"/>
      <c r="C399" s="41"/>
      <c r="D399" s="218" t="s">
        <v>157</v>
      </c>
      <c r="E399" s="41"/>
      <c r="F399" s="219" t="s">
        <v>2283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157</v>
      </c>
      <c r="AU399" s="18" t="s">
        <v>72</v>
      </c>
    </row>
    <row r="400" s="2" customFormat="1" ht="16.5" customHeight="1">
      <c r="A400" s="39"/>
      <c r="B400" s="40"/>
      <c r="C400" s="205" t="s">
        <v>1639</v>
      </c>
      <c r="D400" s="205" t="s">
        <v>150</v>
      </c>
      <c r="E400" s="206" t="s">
        <v>2285</v>
      </c>
      <c r="F400" s="207" t="s">
        <v>2286</v>
      </c>
      <c r="G400" s="208" t="s">
        <v>377</v>
      </c>
      <c r="H400" s="209">
        <v>8</v>
      </c>
      <c r="I400" s="210"/>
      <c r="J400" s="211">
        <f>ROUND(I400*H400,2)</f>
        <v>0</v>
      </c>
      <c r="K400" s="207" t="s">
        <v>19</v>
      </c>
      <c r="L400" s="45"/>
      <c r="M400" s="212" t="s">
        <v>19</v>
      </c>
      <c r="N400" s="213" t="s">
        <v>43</v>
      </c>
      <c r="O400" s="85"/>
      <c r="P400" s="214">
        <f>O400*H400</f>
        <v>0</v>
      </c>
      <c r="Q400" s="214">
        <v>0</v>
      </c>
      <c r="R400" s="214">
        <f>Q400*H400</f>
        <v>0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155</v>
      </c>
      <c r="AT400" s="216" t="s">
        <v>150</v>
      </c>
      <c r="AU400" s="216" t="s">
        <v>72</v>
      </c>
      <c r="AY400" s="18" t="s">
        <v>148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80</v>
      </c>
      <c r="BK400" s="217">
        <f>ROUND(I400*H400,2)</f>
        <v>0</v>
      </c>
      <c r="BL400" s="18" t="s">
        <v>155</v>
      </c>
      <c r="BM400" s="216" t="s">
        <v>2287</v>
      </c>
    </row>
    <row r="401" s="2" customFormat="1">
      <c r="A401" s="39"/>
      <c r="B401" s="40"/>
      <c r="C401" s="41"/>
      <c r="D401" s="218" t="s">
        <v>157</v>
      </c>
      <c r="E401" s="41"/>
      <c r="F401" s="219" t="s">
        <v>2286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157</v>
      </c>
      <c r="AU401" s="18" t="s">
        <v>72</v>
      </c>
    </row>
    <row r="402" s="2" customFormat="1" ht="24.15" customHeight="1">
      <c r="A402" s="39"/>
      <c r="B402" s="40"/>
      <c r="C402" s="205" t="s">
        <v>1643</v>
      </c>
      <c r="D402" s="205" t="s">
        <v>150</v>
      </c>
      <c r="E402" s="206" t="s">
        <v>322</v>
      </c>
      <c r="F402" s="207" t="s">
        <v>2288</v>
      </c>
      <c r="G402" s="208" t="s">
        <v>377</v>
      </c>
      <c r="H402" s="209">
        <v>3</v>
      </c>
      <c r="I402" s="210"/>
      <c r="J402" s="211">
        <f>ROUND(I402*H402,2)</f>
        <v>0</v>
      </c>
      <c r="K402" s="207" t="s">
        <v>19</v>
      </c>
      <c r="L402" s="45"/>
      <c r="M402" s="212" t="s">
        <v>19</v>
      </c>
      <c r="N402" s="213" t="s">
        <v>43</v>
      </c>
      <c r="O402" s="85"/>
      <c r="P402" s="214">
        <f>O402*H402</f>
        <v>0</v>
      </c>
      <c r="Q402" s="214">
        <v>0</v>
      </c>
      <c r="R402" s="214">
        <f>Q402*H402</f>
        <v>0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155</v>
      </c>
      <c r="AT402" s="216" t="s">
        <v>150</v>
      </c>
      <c r="AU402" s="216" t="s">
        <v>72</v>
      </c>
      <c r="AY402" s="18" t="s">
        <v>148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80</v>
      </c>
      <c r="BK402" s="217">
        <f>ROUND(I402*H402,2)</f>
        <v>0</v>
      </c>
      <c r="BL402" s="18" t="s">
        <v>155</v>
      </c>
      <c r="BM402" s="216" t="s">
        <v>2289</v>
      </c>
    </row>
    <row r="403" s="2" customFormat="1">
      <c r="A403" s="39"/>
      <c r="B403" s="40"/>
      <c r="C403" s="41"/>
      <c r="D403" s="218" t="s">
        <v>157</v>
      </c>
      <c r="E403" s="41"/>
      <c r="F403" s="219" t="s">
        <v>2288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157</v>
      </c>
      <c r="AU403" s="18" t="s">
        <v>72</v>
      </c>
    </row>
    <row r="404" s="2" customFormat="1" ht="16.5" customHeight="1">
      <c r="A404" s="39"/>
      <c r="B404" s="40"/>
      <c r="C404" s="205" t="s">
        <v>1647</v>
      </c>
      <c r="D404" s="205" t="s">
        <v>150</v>
      </c>
      <c r="E404" s="206" t="s">
        <v>331</v>
      </c>
      <c r="F404" s="207" t="s">
        <v>2290</v>
      </c>
      <c r="G404" s="208" t="s">
        <v>377</v>
      </c>
      <c r="H404" s="209">
        <v>3</v>
      </c>
      <c r="I404" s="210"/>
      <c r="J404" s="211">
        <f>ROUND(I404*H404,2)</f>
        <v>0</v>
      </c>
      <c r="K404" s="207" t="s">
        <v>19</v>
      </c>
      <c r="L404" s="45"/>
      <c r="M404" s="212" t="s">
        <v>19</v>
      </c>
      <c r="N404" s="213" t="s">
        <v>43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155</v>
      </c>
      <c r="AT404" s="216" t="s">
        <v>150</v>
      </c>
      <c r="AU404" s="216" t="s">
        <v>72</v>
      </c>
      <c r="AY404" s="18" t="s">
        <v>148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80</v>
      </c>
      <c r="BK404" s="217">
        <f>ROUND(I404*H404,2)</f>
        <v>0</v>
      </c>
      <c r="BL404" s="18" t="s">
        <v>155</v>
      </c>
      <c r="BM404" s="216" t="s">
        <v>2291</v>
      </c>
    </row>
    <row r="405" s="2" customFormat="1">
      <c r="A405" s="39"/>
      <c r="B405" s="40"/>
      <c r="C405" s="41"/>
      <c r="D405" s="218" t="s">
        <v>157</v>
      </c>
      <c r="E405" s="41"/>
      <c r="F405" s="219" t="s">
        <v>2290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157</v>
      </c>
      <c r="AU405" s="18" t="s">
        <v>72</v>
      </c>
    </row>
    <row r="406" s="2" customFormat="1" ht="24.15" customHeight="1">
      <c r="A406" s="39"/>
      <c r="B406" s="40"/>
      <c r="C406" s="205" t="s">
        <v>1651</v>
      </c>
      <c r="D406" s="205" t="s">
        <v>150</v>
      </c>
      <c r="E406" s="206" t="s">
        <v>340</v>
      </c>
      <c r="F406" s="207" t="s">
        <v>2292</v>
      </c>
      <c r="G406" s="208" t="s">
        <v>377</v>
      </c>
      <c r="H406" s="209">
        <v>3</v>
      </c>
      <c r="I406" s="210"/>
      <c r="J406" s="211">
        <f>ROUND(I406*H406,2)</f>
        <v>0</v>
      </c>
      <c r="K406" s="207" t="s">
        <v>19</v>
      </c>
      <c r="L406" s="45"/>
      <c r="M406" s="212" t="s">
        <v>19</v>
      </c>
      <c r="N406" s="213" t="s">
        <v>43</v>
      </c>
      <c r="O406" s="85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155</v>
      </c>
      <c r="AT406" s="216" t="s">
        <v>150</v>
      </c>
      <c r="AU406" s="216" t="s">
        <v>72</v>
      </c>
      <c r="AY406" s="18" t="s">
        <v>148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80</v>
      </c>
      <c r="BK406" s="217">
        <f>ROUND(I406*H406,2)</f>
        <v>0</v>
      </c>
      <c r="BL406" s="18" t="s">
        <v>155</v>
      </c>
      <c r="BM406" s="216" t="s">
        <v>2293</v>
      </c>
    </row>
    <row r="407" s="2" customFormat="1">
      <c r="A407" s="39"/>
      <c r="B407" s="40"/>
      <c r="C407" s="41"/>
      <c r="D407" s="218" t="s">
        <v>157</v>
      </c>
      <c r="E407" s="41"/>
      <c r="F407" s="219" t="s">
        <v>2292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157</v>
      </c>
      <c r="AU407" s="18" t="s">
        <v>72</v>
      </c>
    </row>
    <row r="408" s="2" customFormat="1" ht="16.5" customHeight="1">
      <c r="A408" s="39"/>
      <c r="B408" s="40"/>
      <c r="C408" s="205" t="s">
        <v>1655</v>
      </c>
      <c r="D408" s="205" t="s">
        <v>150</v>
      </c>
      <c r="E408" s="206" t="s">
        <v>350</v>
      </c>
      <c r="F408" s="207" t="s">
        <v>2294</v>
      </c>
      <c r="G408" s="208" t="s">
        <v>377</v>
      </c>
      <c r="H408" s="209">
        <v>3</v>
      </c>
      <c r="I408" s="210"/>
      <c r="J408" s="211">
        <f>ROUND(I408*H408,2)</f>
        <v>0</v>
      </c>
      <c r="K408" s="207" t="s">
        <v>19</v>
      </c>
      <c r="L408" s="45"/>
      <c r="M408" s="212" t="s">
        <v>19</v>
      </c>
      <c r="N408" s="213" t="s">
        <v>43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155</v>
      </c>
      <c r="AT408" s="216" t="s">
        <v>150</v>
      </c>
      <c r="AU408" s="216" t="s">
        <v>72</v>
      </c>
      <c r="AY408" s="18" t="s">
        <v>148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80</v>
      </c>
      <c r="BK408" s="217">
        <f>ROUND(I408*H408,2)</f>
        <v>0</v>
      </c>
      <c r="BL408" s="18" t="s">
        <v>155</v>
      </c>
      <c r="BM408" s="216" t="s">
        <v>2295</v>
      </c>
    </row>
    <row r="409" s="2" customFormat="1">
      <c r="A409" s="39"/>
      <c r="B409" s="40"/>
      <c r="C409" s="41"/>
      <c r="D409" s="218" t="s">
        <v>157</v>
      </c>
      <c r="E409" s="41"/>
      <c r="F409" s="219" t="s">
        <v>2294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157</v>
      </c>
      <c r="AU409" s="18" t="s">
        <v>72</v>
      </c>
    </row>
    <row r="410" s="2" customFormat="1" ht="16.5" customHeight="1">
      <c r="A410" s="39"/>
      <c r="B410" s="40"/>
      <c r="C410" s="205" t="s">
        <v>1659</v>
      </c>
      <c r="D410" s="205" t="s">
        <v>150</v>
      </c>
      <c r="E410" s="206" t="s">
        <v>2296</v>
      </c>
      <c r="F410" s="207" t="s">
        <v>2297</v>
      </c>
      <c r="G410" s="208" t="s">
        <v>377</v>
      </c>
      <c r="H410" s="209">
        <v>35</v>
      </c>
      <c r="I410" s="210"/>
      <c r="J410" s="211">
        <f>ROUND(I410*H410,2)</f>
        <v>0</v>
      </c>
      <c r="K410" s="207" t="s">
        <v>19</v>
      </c>
      <c r="L410" s="45"/>
      <c r="M410" s="212" t="s">
        <v>19</v>
      </c>
      <c r="N410" s="213" t="s">
        <v>43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155</v>
      </c>
      <c r="AT410" s="216" t="s">
        <v>150</v>
      </c>
      <c r="AU410" s="216" t="s">
        <v>72</v>
      </c>
      <c r="AY410" s="18" t="s">
        <v>148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80</v>
      </c>
      <c r="BK410" s="217">
        <f>ROUND(I410*H410,2)</f>
        <v>0</v>
      </c>
      <c r="BL410" s="18" t="s">
        <v>155</v>
      </c>
      <c r="BM410" s="216" t="s">
        <v>2298</v>
      </c>
    </row>
    <row r="411" s="2" customFormat="1">
      <c r="A411" s="39"/>
      <c r="B411" s="40"/>
      <c r="C411" s="41"/>
      <c r="D411" s="218" t="s">
        <v>157</v>
      </c>
      <c r="E411" s="41"/>
      <c r="F411" s="219" t="s">
        <v>2297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157</v>
      </c>
      <c r="AU411" s="18" t="s">
        <v>72</v>
      </c>
    </row>
    <row r="412" s="2" customFormat="1" ht="16.5" customHeight="1">
      <c r="A412" s="39"/>
      <c r="B412" s="40"/>
      <c r="C412" s="205" t="s">
        <v>1663</v>
      </c>
      <c r="D412" s="205" t="s">
        <v>150</v>
      </c>
      <c r="E412" s="206" t="s">
        <v>2299</v>
      </c>
      <c r="F412" s="207" t="s">
        <v>2300</v>
      </c>
      <c r="G412" s="208" t="s">
        <v>377</v>
      </c>
      <c r="H412" s="209">
        <v>35</v>
      </c>
      <c r="I412" s="210"/>
      <c r="J412" s="211">
        <f>ROUND(I412*H412,2)</f>
        <v>0</v>
      </c>
      <c r="K412" s="207" t="s">
        <v>19</v>
      </c>
      <c r="L412" s="45"/>
      <c r="M412" s="212" t="s">
        <v>19</v>
      </c>
      <c r="N412" s="213" t="s">
        <v>43</v>
      </c>
      <c r="O412" s="85"/>
      <c r="P412" s="214">
        <f>O412*H412</f>
        <v>0</v>
      </c>
      <c r="Q412" s="214">
        <v>0</v>
      </c>
      <c r="R412" s="214">
        <f>Q412*H412</f>
        <v>0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155</v>
      </c>
      <c r="AT412" s="216" t="s">
        <v>150</v>
      </c>
      <c r="AU412" s="216" t="s">
        <v>72</v>
      </c>
      <c r="AY412" s="18" t="s">
        <v>148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80</v>
      </c>
      <c r="BK412" s="217">
        <f>ROUND(I412*H412,2)</f>
        <v>0</v>
      </c>
      <c r="BL412" s="18" t="s">
        <v>155</v>
      </c>
      <c r="BM412" s="216" t="s">
        <v>2301</v>
      </c>
    </row>
    <row r="413" s="2" customFormat="1">
      <c r="A413" s="39"/>
      <c r="B413" s="40"/>
      <c r="C413" s="41"/>
      <c r="D413" s="218" t="s">
        <v>157</v>
      </c>
      <c r="E413" s="41"/>
      <c r="F413" s="219" t="s">
        <v>2300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157</v>
      </c>
      <c r="AU413" s="18" t="s">
        <v>72</v>
      </c>
    </row>
    <row r="414" s="2" customFormat="1" ht="21.75" customHeight="1">
      <c r="A414" s="39"/>
      <c r="B414" s="40"/>
      <c r="C414" s="205" t="s">
        <v>1667</v>
      </c>
      <c r="D414" s="205" t="s">
        <v>150</v>
      </c>
      <c r="E414" s="206" t="s">
        <v>2159</v>
      </c>
      <c r="F414" s="207" t="s">
        <v>2160</v>
      </c>
      <c r="G414" s="208" t="s">
        <v>377</v>
      </c>
      <c r="H414" s="209">
        <v>8</v>
      </c>
      <c r="I414" s="210"/>
      <c r="J414" s="211">
        <f>ROUND(I414*H414,2)</f>
        <v>0</v>
      </c>
      <c r="K414" s="207" t="s">
        <v>19</v>
      </c>
      <c r="L414" s="45"/>
      <c r="M414" s="212" t="s">
        <v>19</v>
      </c>
      <c r="N414" s="213" t="s">
        <v>43</v>
      </c>
      <c r="O414" s="85"/>
      <c r="P414" s="214">
        <f>O414*H414</f>
        <v>0</v>
      </c>
      <c r="Q414" s="214">
        <v>0</v>
      </c>
      <c r="R414" s="214">
        <f>Q414*H414</f>
        <v>0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155</v>
      </c>
      <c r="AT414" s="216" t="s">
        <v>150</v>
      </c>
      <c r="AU414" s="216" t="s">
        <v>72</v>
      </c>
      <c r="AY414" s="18" t="s">
        <v>148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80</v>
      </c>
      <c r="BK414" s="217">
        <f>ROUND(I414*H414,2)</f>
        <v>0</v>
      </c>
      <c r="BL414" s="18" t="s">
        <v>155</v>
      </c>
      <c r="BM414" s="216" t="s">
        <v>2302</v>
      </c>
    </row>
    <row r="415" s="2" customFormat="1">
      <c r="A415" s="39"/>
      <c r="B415" s="40"/>
      <c r="C415" s="41"/>
      <c r="D415" s="218" t="s">
        <v>157</v>
      </c>
      <c r="E415" s="41"/>
      <c r="F415" s="219" t="s">
        <v>2160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157</v>
      </c>
      <c r="AU415" s="18" t="s">
        <v>72</v>
      </c>
    </row>
    <row r="416" s="2" customFormat="1" ht="16.5" customHeight="1">
      <c r="A416" s="39"/>
      <c r="B416" s="40"/>
      <c r="C416" s="205" t="s">
        <v>1671</v>
      </c>
      <c r="D416" s="205" t="s">
        <v>150</v>
      </c>
      <c r="E416" s="206" t="s">
        <v>2162</v>
      </c>
      <c r="F416" s="207" t="s">
        <v>2163</v>
      </c>
      <c r="G416" s="208" t="s">
        <v>377</v>
      </c>
      <c r="H416" s="209">
        <v>16</v>
      </c>
      <c r="I416" s="210"/>
      <c r="J416" s="211">
        <f>ROUND(I416*H416,2)</f>
        <v>0</v>
      </c>
      <c r="K416" s="207" t="s">
        <v>19</v>
      </c>
      <c r="L416" s="45"/>
      <c r="M416" s="212" t="s">
        <v>19</v>
      </c>
      <c r="N416" s="213" t="s">
        <v>43</v>
      </c>
      <c r="O416" s="85"/>
      <c r="P416" s="214">
        <f>O416*H416</f>
        <v>0</v>
      </c>
      <c r="Q416" s="214">
        <v>0</v>
      </c>
      <c r="R416" s="214">
        <f>Q416*H416</f>
        <v>0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155</v>
      </c>
      <c r="AT416" s="216" t="s">
        <v>150</v>
      </c>
      <c r="AU416" s="216" t="s">
        <v>72</v>
      </c>
      <c r="AY416" s="18" t="s">
        <v>148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80</v>
      </c>
      <c r="BK416" s="217">
        <f>ROUND(I416*H416,2)</f>
        <v>0</v>
      </c>
      <c r="BL416" s="18" t="s">
        <v>155</v>
      </c>
      <c r="BM416" s="216" t="s">
        <v>2303</v>
      </c>
    </row>
    <row r="417" s="2" customFormat="1">
      <c r="A417" s="39"/>
      <c r="B417" s="40"/>
      <c r="C417" s="41"/>
      <c r="D417" s="218" t="s">
        <v>157</v>
      </c>
      <c r="E417" s="41"/>
      <c r="F417" s="219" t="s">
        <v>2163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157</v>
      </c>
      <c r="AU417" s="18" t="s">
        <v>72</v>
      </c>
    </row>
    <row r="418" s="2" customFormat="1" ht="16.5" customHeight="1">
      <c r="A418" s="39"/>
      <c r="B418" s="40"/>
      <c r="C418" s="205" t="s">
        <v>1675</v>
      </c>
      <c r="D418" s="205" t="s">
        <v>150</v>
      </c>
      <c r="E418" s="206" t="s">
        <v>357</v>
      </c>
      <c r="F418" s="207" t="s">
        <v>2165</v>
      </c>
      <c r="G418" s="208" t="s">
        <v>2166</v>
      </c>
      <c r="H418" s="209">
        <v>1</v>
      </c>
      <c r="I418" s="210"/>
      <c r="J418" s="211">
        <f>ROUND(I418*H418,2)</f>
        <v>0</v>
      </c>
      <c r="K418" s="207" t="s">
        <v>19</v>
      </c>
      <c r="L418" s="45"/>
      <c r="M418" s="212" t="s">
        <v>19</v>
      </c>
      <c r="N418" s="213" t="s">
        <v>43</v>
      </c>
      <c r="O418" s="85"/>
      <c r="P418" s="214">
        <f>O418*H418</f>
        <v>0</v>
      </c>
      <c r="Q418" s="214">
        <v>0</v>
      </c>
      <c r="R418" s="214">
        <f>Q418*H418</f>
        <v>0</v>
      </c>
      <c r="S418" s="214">
        <v>0</v>
      </c>
      <c r="T418" s="21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6" t="s">
        <v>155</v>
      </c>
      <c r="AT418" s="216" t="s">
        <v>150</v>
      </c>
      <c r="AU418" s="216" t="s">
        <v>72</v>
      </c>
      <c r="AY418" s="18" t="s">
        <v>148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80</v>
      </c>
      <c r="BK418" s="217">
        <f>ROUND(I418*H418,2)</f>
        <v>0</v>
      </c>
      <c r="BL418" s="18" t="s">
        <v>155</v>
      </c>
      <c r="BM418" s="216" t="s">
        <v>2304</v>
      </c>
    </row>
    <row r="419" s="2" customFormat="1">
      <c r="A419" s="39"/>
      <c r="B419" s="40"/>
      <c r="C419" s="41"/>
      <c r="D419" s="218" t="s">
        <v>157</v>
      </c>
      <c r="E419" s="41"/>
      <c r="F419" s="219" t="s">
        <v>2165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157</v>
      </c>
      <c r="AU419" s="18" t="s">
        <v>72</v>
      </c>
    </row>
    <row r="420" s="2" customFormat="1" ht="16.5" customHeight="1">
      <c r="A420" s="39"/>
      <c r="B420" s="40"/>
      <c r="C420" s="205" t="s">
        <v>1679</v>
      </c>
      <c r="D420" s="205" t="s">
        <v>150</v>
      </c>
      <c r="E420" s="206" t="s">
        <v>365</v>
      </c>
      <c r="F420" s="207" t="s">
        <v>2168</v>
      </c>
      <c r="G420" s="208" t="s">
        <v>2169</v>
      </c>
      <c r="H420" s="209">
        <v>1</v>
      </c>
      <c r="I420" s="210"/>
      <c r="J420" s="211">
        <f>ROUND(I420*H420,2)</f>
        <v>0</v>
      </c>
      <c r="K420" s="207" t="s">
        <v>19</v>
      </c>
      <c r="L420" s="45"/>
      <c r="M420" s="212" t="s">
        <v>19</v>
      </c>
      <c r="N420" s="213" t="s">
        <v>43</v>
      </c>
      <c r="O420" s="85"/>
      <c r="P420" s="214">
        <f>O420*H420</f>
        <v>0</v>
      </c>
      <c r="Q420" s="214">
        <v>0</v>
      </c>
      <c r="R420" s="214">
        <f>Q420*H420</f>
        <v>0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155</v>
      </c>
      <c r="AT420" s="216" t="s">
        <v>150</v>
      </c>
      <c r="AU420" s="216" t="s">
        <v>72</v>
      </c>
      <c r="AY420" s="18" t="s">
        <v>148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80</v>
      </c>
      <c r="BK420" s="217">
        <f>ROUND(I420*H420,2)</f>
        <v>0</v>
      </c>
      <c r="BL420" s="18" t="s">
        <v>155</v>
      </c>
      <c r="BM420" s="216" t="s">
        <v>2305</v>
      </c>
    </row>
    <row r="421" s="2" customFormat="1">
      <c r="A421" s="39"/>
      <c r="B421" s="40"/>
      <c r="C421" s="41"/>
      <c r="D421" s="218" t="s">
        <v>157</v>
      </c>
      <c r="E421" s="41"/>
      <c r="F421" s="219" t="s">
        <v>2168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157</v>
      </c>
      <c r="AU421" s="18" t="s">
        <v>72</v>
      </c>
    </row>
    <row r="422" s="2" customFormat="1" ht="21.75" customHeight="1">
      <c r="A422" s="39"/>
      <c r="B422" s="40"/>
      <c r="C422" s="205" t="s">
        <v>1683</v>
      </c>
      <c r="D422" s="205" t="s">
        <v>150</v>
      </c>
      <c r="E422" s="206" t="s">
        <v>2171</v>
      </c>
      <c r="F422" s="207" t="s">
        <v>2172</v>
      </c>
      <c r="G422" s="208" t="s">
        <v>2173</v>
      </c>
      <c r="H422" s="276"/>
      <c r="I422" s="210"/>
      <c r="J422" s="211">
        <f>ROUND(I422*H422,2)</f>
        <v>0</v>
      </c>
      <c r="K422" s="207" t="s">
        <v>19</v>
      </c>
      <c r="L422" s="45"/>
      <c r="M422" s="212" t="s">
        <v>19</v>
      </c>
      <c r="N422" s="213" t="s">
        <v>43</v>
      </c>
      <c r="O422" s="85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155</v>
      </c>
      <c r="AT422" s="216" t="s">
        <v>150</v>
      </c>
      <c r="AU422" s="216" t="s">
        <v>72</v>
      </c>
      <c r="AY422" s="18" t="s">
        <v>148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80</v>
      </c>
      <c r="BK422" s="217">
        <f>ROUND(I422*H422,2)</f>
        <v>0</v>
      </c>
      <c r="BL422" s="18" t="s">
        <v>155</v>
      </c>
      <c r="BM422" s="216" t="s">
        <v>2306</v>
      </c>
    </row>
    <row r="423" s="2" customFormat="1">
      <c r="A423" s="39"/>
      <c r="B423" s="40"/>
      <c r="C423" s="41"/>
      <c r="D423" s="218" t="s">
        <v>157</v>
      </c>
      <c r="E423" s="41"/>
      <c r="F423" s="219" t="s">
        <v>2172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157</v>
      </c>
      <c r="AU423" s="18" t="s">
        <v>72</v>
      </c>
    </row>
    <row r="424" s="2" customFormat="1" ht="21.75" customHeight="1">
      <c r="A424" s="39"/>
      <c r="B424" s="40"/>
      <c r="C424" s="205" t="s">
        <v>1687</v>
      </c>
      <c r="D424" s="205" t="s">
        <v>150</v>
      </c>
      <c r="E424" s="206" t="s">
        <v>1996</v>
      </c>
      <c r="F424" s="207" t="s">
        <v>1997</v>
      </c>
      <c r="G424" s="208" t="s">
        <v>220</v>
      </c>
      <c r="H424" s="209">
        <v>42</v>
      </c>
      <c r="I424" s="210"/>
      <c r="J424" s="211">
        <f>ROUND(I424*H424,2)</f>
        <v>0</v>
      </c>
      <c r="K424" s="207" t="s">
        <v>19</v>
      </c>
      <c r="L424" s="45"/>
      <c r="M424" s="212" t="s">
        <v>19</v>
      </c>
      <c r="N424" s="213" t="s">
        <v>43</v>
      </c>
      <c r="O424" s="85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155</v>
      </c>
      <c r="AT424" s="216" t="s">
        <v>150</v>
      </c>
      <c r="AU424" s="216" t="s">
        <v>72</v>
      </c>
      <c r="AY424" s="18" t="s">
        <v>148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80</v>
      </c>
      <c r="BK424" s="217">
        <f>ROUND(I424*H424,2)</f>
        <v>0</v>
      </c>
      <c r="BL424" s="18" t="s">
        <v>155</v>
      </c>
      <c r="BM424" s="216" t="s">
        <v>2307</v>
      </c>
    </row>
    <row r="425" s="2" customFormat="1">
      <c r="A425" s="39"/>
      <c r="B425" s="40"/>
      <c r="C425" s="41"/>
      <c r="D425" s="218" t="s">
        <v>157</v>
      </c>
      <c r="E425" s="41"/>
      <c r="F425" s="219" t="s">
        <v>1997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157</v>
      </c>
      <c r="AU425" s="18" t="s">
        <v>72</v>
      </c>
    </row>
    <row r="426" s="2" customFormat="1" ht="21.75" customHeight="1">
      <c r="A426" s="39"/>
      <c r="B426" s="40"/>
      <c r="C426" s="205" t="s">
        <v>1691</v>
      </c>
      <c r="D426" s="205" t="s">
        <v>150</v>
      </c>
      <c r="E426" s="206" t="s">
        <v>1998</v>
      </c>
      <c r="F426" s="207" t="s">
        <v>1999</v>
      </c>
      <c r="G426" s="208" t="s">
        <v>377</v>
      </c>
      <c r="H426" s="209">
        <v>42</v>
      </c>
      <c r="I426" s="210"/>
      <c r="J426" s="211">
        <f>ROUND(I426*H426,2)</f>
        <v>0</v>
      </c>
      <c r="K426" s="207" t="s">
        <v>19</v>
      </c>
      <c r="L426" s="45"/>
      <c r="M426" s="212" t="s">
        <v>19</v>
      </c>
      <c r="N426" s="213" t="s">
        <v>43</v>
      </c>
      <c r="O426" s="85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155</v>
      </c>
      <c r="AT426" s="216" t="s">
        <v>150</v>
      </c>
      <c r="AU426" s="216" t="s">
        <v>72</v>
      </c>
      <c r="AY426" s="18" t="s">
        <v>148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80</v>
      </c>
      <c r="BK426" s="217">
        <f>ROUND(I426*H426,2)</f>
        <v>0</v>
      </c>
      <c r="BL426" s="18" t="s">
        <v>155</v>
      </c>
      <c r="BM426" s="216" t="s">
        <v>2308</v>
      </c>
    </row>
    <row r="427" s="2" customFormat="1">
      <c r="A427" s="39"/>
      <c r="B427" s="40"/>
      <c r="C427" s="41"/>
      <c r="D427" s="218" t="s">
        <v>157</v>
      </c>
      <c r="E427" s="41"/>
      <c r="F427" s="219" t="s">
        <v>1999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157</v>
      </c>
      <c r="AU427" s="18" t="s">
        <v>72</v>
      </c>
    </row>
    <row r="428" s="2" customFormat="1" ht="21.75" customHeight="1">
      <c r="A428" s="39"/>
      <c r="B428" s="40"/>
      <c r="C428" s="205" t="s">
        <v>1695</v>
      </c>
      <c r="D428" s="205" t="s">
        <v>150</v>
      </c>
      <c r="E428" s="206" t="s">
        <v>2000</v>
      </c>
      <c r="F428" s="207" t="s">
        <v>2001</v>
      </c>
      <c r="G428" s="208" t="s">
        <v>220</v>
      </c>
      <c r="H428" s="209">
        <v>23</v>
      </c>
      <c r="I428" s="210"/>
      <c r="J428" s="211">
        <f>ROUND(I428*H428,2)</f>
        <v>0</v>
      </c>
      <c r="K428" s="207" t="s">
        <v>19</v>
      </c>
      <c r="L428" s="45"/>
      <c r="M428" s="212" t="s">
        <v>19</v>
      </c>
      <c r="N428" s="213" t="s">
        <v>43</v>
      </c>
      <c r="O428" s="85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155</v>
      </c>
      <c r="AT428" s="216" t="s">
        <v>150</v>
      </c>
      <c r="AU428" s="216" t="s">
        <v>72</v>
      </c>
      <c r="AY428" s="18" t="s">
        <v>148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80</v>
      </c>
      <c r="BK428" s="217">
        <f>ROUND(I428*H428,2)</f>
        <v>0</v>
      </c>
      <c r="BL428" s="18" t="s">
        <v>155</v>
      </c>
      <c r="BM428" s="216" t="s">
        <v>2309</v>
      </c>
    </row>
    <row r="429" s="2" customFormat="1">
      <c r="A429" s="39"/>
      <c r="B429" s="40"/>
      <c r="C429" s="41"/>
      <c r="D429" s="218" t="s">
        <v>157</v>
      </c>
      <c r="E429" s="41"/>
      <c r="F429" s="219" t="s">
        <v>2001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157</v>
      </c>
      <c r="AU429" s="18" t="s">
        <v>72</v>
      </c>
    </row>
    <row r="430" s="2" customFormat="1" ht="21.75" customHeight="1">
      <c r="A430" s="39"/>
      <c r="B430" s="40"/>
      <c r="C430" s="205" t="s">
        <v>1699</v>
      </c>
      <c r="D430" s="205" t="s">
        <v>150</v>
      </c>
      <c r="E430" s="206" t="s">
        <v>2002</v>
      </c>
      <c r="F430" s="207" t="s">
        <v>2003</v>
      </c>
      <c r="G430" s="208" t="s">
        <v>377</v>
      </c>
      <c r="H430" s="209">
        <v>18</v>
      </c>
      <c r="I430" s="210"/>
      <c r="J430" s="211">
        <f>ROUND(I430*H430,2)</f>
        <v>0</v>
      </c>
      <c r="K430" s="207" t="s">
        <v>19</v>
      </c>
      <c r="L430" s="45"/>
      <c r="M430" s="212" t="s">
        <v>19</v>
      </c>
      <c r="N430" s="213" t="s">
        <v>43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155</v>
      </c>
      <c r="AT430" s="216" t="s">
        <v>150</v>
      </c>
      <c r="AU430" s="216" t="s">
        <v>72</v>
      </c>
      <c r="AY430" s="18" t="s">
        <v>148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80</v>
      </c>
      <c r="BK430" s="217">
        <f>ROUND(I430*H430,2)</f>
        <v>0</v>
      </c>
      <c r="BL430" s="18" t="s">
        <v>155</v>
      </c>
      <c r="BM430" s="216" t="s">
        <v>2310</v>
      </c>
    </row>
    <row r="431" s="2" customFormat="1">
      <c r="A431" s="39"/>
      <c r="B431" s="40"/>
      <c r="C431" s="41"/>
      <c r="D431" s="218" t="s">
        <v>157</v>
      </c>
      <c r="E431" s="41"/>
      <c r="F431" s="219" t="s">
        <v>2003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157</v>
      </c>
      <c r="AU431" s="18" t="s">
        <v>72</v>
      </c>
    </row>
    <row r="432" s="2" customFormat="1" ht="21.75" customHeight="1">
      <c r="A432" s="39"/>
      <c r="B432" s="40"/>
      <c r="C432" s="205" t="s">
        <v>988</v>
      </c>
      <c r="D432" s="205" t="s">
        <v>150</v>
      </c>
      <c r="E432" s="206" t="s">
        <v>2184</v>
      </c>
      <c r="F432" s="207" t="s">
        <v>2185</v>
      </c>
      <c r="G432" s="208" t="s">
        <v>377</v>
      </c>
      <c r="H432" s="209">
        <v>5</v>
      </c>
      <c r="I432" s="210"/>
      <c r="J432" s="211">
        <f>ROUND(I432*H432,2)</f>
        <v>0</v>
      </c>
      <c r="K432" s="207" t="s">
        <v>19</v>
      </c>
      <c r="L432" s="45"/>
      <c r="M432" s="212" t="s">
        <v>19</v>
      </c>
      <c r="N432" s="213" t="s">
        <v>43</v>
      </c>
      <c r="O432" s="85"/>
      <c r="P432" s="214">
        <f>O432*H432</f>
        <v>0</v>
      </c>
      <c r="Q432" s="214">
        <v>0</v>
      </c>
      <c r="R432" s="214">
        <f>Q432*H432</f>
        <v>0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155</v>
      </c>
      <c r="AT432" s="216" t="s">
        <v>150</v>
      </c>
      <c r="AU432" s="216" t="s">
        <v>72</v>
      </c>
      <c r="AY432" s="18" t="s">
        <v>148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80</v>
      </c>
      <c r="BK432" s="217">
        <f>ROUND(I432*H432,2)</f>
        <v>0</v>
      </c>
      <c r="BL432" s="18" t="s">
        <v>155</v>
      </c>
      <c r="BM432" s="216" t="s">
        <v>2311</v>
      </c>
    </row>
    <row r="433" s="2" customFormat="1">
      <c r="A433" s="39"/>
      <c r="B433" s="40"/>
      <c r="C433" s="41"/>
      <c r="D433" s="218" t="s">
        <v>157</v>
      </c>
      <c r="E433" s="41"/>
      <c r="F433" s="219" t="s">
        <v>2185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157</v>
      </c>
      <c r="AU433" s="18" t="s">
        <v>72</v>
      </c>
    </row>
    <row r="434" s="2" customFormat="1" ht="21.75" customHeight="1">
      <c r="A434" s="39"/>
      <c r="B434" s="40"/>
      <c r="C434" s="205" t="s">
        <v>1710</v>
      </c>
      <c r="D434" s="205" t="s">
        <v>150</v>
      </c>
      <c r="E434" s="206" t="s">
        <v>2312</v>
      </c>
      <c r="F434" s="207" t="s">
        <v>2313</v>
      </c>
      <c r="G434" s="208" t="s">
        <v>377</v>
      </c>
      <c r="H434" s="209">
        <v>2</v>
      </c>
      <c r="I434" s="210"/>
      <c r="J434" s="211">
        <f>ROUND(I434*H434,2)</f>
        <v>0</v>
      </c>
      <c r="K434" s="207" t="s">
        <v>19</v>
      </c>
      <c r="L434" s="45"/>
      <c r="M434" s="212" t="s">
        <v>19</v>
      </c>
      <c r="N434" s="213" t="s">
        <v>43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155</v>
      </c>
      <c r="AT434" s="216" t="s">
        <v>150</v>
      </c>
      <c r="AU434" s="216" t="s">
        <v>72</v>
      </c>
      <c r="AY434" s="18" t="s">
        <v>148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80</v>
      </c>
      <c r="BK434" s="217">
        <f>ROUND(I434*H434,2)</f>
        <v>0</v>
      </c>
      <c r="BL434" s="18" t="s">
        <v>155</v>
      </c>
      <c r="BM434" s="216" t="s">
        <v>2314</v>
      </c>
    </row>
    <row r="435" s="2" customFormat="1">
      <c r="A435" s="39"/>
      <c r="B435" s="40"/>
      <c r="C435" s="41"/>
      <c r="D435" s="218" t="s">
        <v>157</v>
      </c>
      <c r="E435" s="41"/>
      <c r="F435" s="219" t="s">
        <v>2313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157</v>
      </c>
      <c r="AU435" s="18" t="s">
        <v>72</v>
      </c>
    </row>
    <row r="436" s="2" customFormat="1" ht="24.15" customHeight="1">
      <c r="A436" s="39"/>
      <c r="B436" s="40"/>
      <c r="C436" s="205" t="s">
        <v>1716</v>
      </c>
      <c r="D436" s="205" t="s">
        <v>150</v>
      </c>
      <c r="E436" s="206" t="s">
        <v>2315</v>
      </c>
      <c r="F436" s="207" t="s">
        <v>2316</v>
      </c>
      <c r="G436" s="208" t="s">
        <v>377</v>
      </c>
      <c r="H436" s="209">
        <v>2</v>
      </c>
      <c r="I436" s="210"/>
      <c r="J436" s="211">
        <f>ROUND(I436*H436,2)</f>
        <v>0</v>
      </c>
      <c r="K436" s="207" t="s">
        <v>19</v>
      </c>
      <c r="L436" s="45"/>
      <c r="M436" s="212" t="s">
        <v>19</v>
      </c>
      <c r="N436" s="213" t="s">
        <v>43</v>
      </c>
      <c r="O436" s="85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155</v>
      </c>
      <c r="AT436" s="216" t="s">
        <v>150</v>
      </c>
      <c r="AU436" s="216" t="s">
        <v>72</v>
      </c>
      <c r="AY436" s="18" t="s">
        <v>148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80</v>
      </c>
      <c r="BK436" s="217">
        <f>ROUND(I436*H436,2)</f>
        <v>0</v>
      </c>
      <c r="BL436" s="18" t="s">
        <v>155</v>
      </c>
      <c r="BM436" s="216" t="s">
        <v>2317</v>
      </c>
    </row>
    <row r="437" s="2" customFormat="1">
      <c r="A437" s="39"/>
      <c r="B437" s="40"/>
      <c r="C437" s="41"/>
      <c r="D437" s="218" t="s">
        <v>157</v>
      </c>
      <c r="E437" s="41"/>
      <c r="F437" s="219" t="s">
        <v>2316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157</v>
      </c>
      <c r="AU437" s="18" t="s">
        <v>72</v>
      </c>
    </row>
    <row r="438" s="2" customFormat="1" ht="21.75" customHeight="1">
      <c r="A438" s="39"/>
      <c r="B438" s="40"/>
      <c r="C438" s="205" t="s">
        <v>1720</v>
      </c>
      <c r="D438" s="205" t="s">
        <v>150</v>
      </c>
      <c r="E438" s="206" t="s">
        <v>2028</v>
      </c>
      <c r="F438" s="207" t="s">
        <v>2029</v>
      </c>
      <c r="G438" s="208" t="s">
        <v>377</v>
      </c>
      <c r="H438" s="209">
        <v>4</v>
      </c>
      <c r="I438" s="210"/>
      <c r="J438" s="211">
        <f>ROUND(I438*H438,2)</f>
        <v>0</v>
      </c>
      <c r="K438" s="207" t="s">
        <v>19</v>
      </c>
      <c r="L438" s="45"/>
      <c r="M438" s="212" t="s">
        <v>19</v>
      </c>
      <c r="N438" s="213" t="s">
        <v>43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155</v>
      </c>
      <c r="AT438" s="216" t="s">
        <v>150</v>
      </c>
      <c r="AU438" s="216" t="s">
        <v>72</v>
      </c>
      <c r="AY438" s="18" t="s">
        <v>148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80</v>
      </c>
      <c r="BK438" s="217">
        <f>ROUND(I438*H438,2)</f>
        <v>0</v>
      </c>
      <c r="BL438" s="18" t="s">
        <v>155</v>
      </c>
      <c r="BM438" s="216" t="s">
        <v>2318</v>
      </c>
    </row>
    <row r="439" s="2" customFormat="1">
      <c r="A439" s="39"/>
      <c r="B439" s="40"/>
      <c r="C439" s="41"/>
      <c r="D439" s="218" t="s">
        <v>157</v>
      </c>
      <c r="E439" s="41"/>
      <c r="F439" s="219" t="s">
        <v>2029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157</v>
      </c>
      <c r="AU439" s="18" t="s">
        <v>72</v>
      </c>
    </row>
    <row r="440" s="2" customFormat="1" ht="24.15" customHeight="1">
      <c r="A440" s="39"/>
      <c r="B440" s="40"/>
      <c r="C440" s="205" t="s">
        <v>1727</v>
      </c>
      <c r="D440" s="205" t="s">
        <v>150</v>
      </c>
      <c r="E440" s="206" t="s">
        <v>2319</v>
      </c>
      <c r="F440" s="207" t="s">
        <v>2320</v>
      </c>
      <c r="G440" s="208" t="s">
        <v>377</v>
      </c>
      <c r="H440" s="209">
        <v>3</v>
      </c>
      <c r="I440" s="210"/>
      <c r="J440" s="211">
        <f>ROUND(I440*H440,2)</f>
        <v>0</v>
      </c>
      <c r="K440" s="207" t="s">
        <v>19</v>
      </c>
      <c r="L440" s="45"/>
      <c r="M440" s="212" t="s">
        <v>19</v>
      </c>
      <c r="N440" s="213" t="s">
        <v>43</v>
      </c>
      <c r="O440" s="85"/>
      <c r="P440" s="214">
        <f>O440*H440</f>
        <v>0</v>
      </c>
      <c r="Q440" s="214">
        <v>0</v>
      </c>
      <c r="R440" s="214">
        <f>Q440*H440</f>
        <v>0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155</v>
      </c>
      <c r="AT440" s="216" t="s">
        <v>150</v>
      </c>
      <c r="AU440" s="216" t="s">
        <v>72</v>
      </c>
      <c r="AY440" s="18" t="s">
        <v>148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80</v>
      </c>
      <c r="BK440" s="217">
        <f>ROUND(I440*H440,2)</f>
        <v>0</v>
      </c>
      <c r="BL440" s="18" t="s">
        <v>155</v>
      </c>
      <c r="BM440" s="216" t="s">
        <v>2321</v>
      </c>
    </row>
    <row r="441" s="2" customFormat="1">
      <c r="A441" s="39"/>
      <c r="B441" s="40"/>
      <c r="C441" s="41"/>
      <c r="D441" s="218" t="s">
        <v>157</v>
      </c>
      <c r="E441" s="41"/>
      <c r="F441" s="219" t="s">
        <v>2320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157</v>
      </c>
      <c r="AU441" s="18" t="s">
        <v>72</v>
      </c>
    </row>
    <row r="442" s="2" customFormat="1" ht="21.75" customHeight="1">
      <c r="A442" s="39"/>
      <c r="B442" s="40"/>
      <c r="C442" s="205" t="s">
        <v>1732</v>
      </c>
      <c r="D442" s="205" t="s">
        <v>150</v>
      </c>
      <c r="E442" s="206" t="s">
        <v>2059</v>
      </c>
      <c r="F442" s="207" t="s">
        <v>2060</v>
      </c>
      <c r="G442" s="208" t="s">
        <v>377</v>
      </c>
      <c r="H442" s="209">
        <v>31</v>
      </c>
      <c r="I442" s="210"/>
      <c r="J442" s="211">
        <f>ROUND(I442*H442,2)</f>
        <v>0</v>
      </c>
      <c r="K442" s="207" t="s">
        <v>19</v>
      </c>
      <c r="L442" s="45"/>
      <c r="M442" s="212" t="s">
        <v>19</v>
      </c>
      <c r="N442" s="213" t="s">
        <v>43</v>
      </c>
      <c r="O442" s="85"/>
      <c r="P442" s="214">
        <f>O442*H442</f>
        <v>0</v>
      </c>
      <c r="Q442" s="214">
        <v>0</v>
      </c>
      <c r="R442" s="214">
        <f>Q442*H442</f>
        <v>0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155</v>
      </c>
      <c r="AT442" s="216" t="s">
        <v>150</v>
      </c>
      <c r="AU442" s="216" t="s">
        <v>72</v>
      </c>
      <c r="AY442" s="18" t="s">
        <v>148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80</v>
      </c>
      <c r="BK442" s="217">
        <f>ROUND(I442*H442,2)</f>
        <v>0</v>
      </c>
      <c r="BL442" s="18" t="s">
        <v>155</v>
      </c>
      <c r="BM442" s="216" t="s">
        <v>2322</v>
      </c>
    </row>
    <row r="443" s="2" customFormat="1">
      <c r="A443" s="39"/>
      <c r="B443" s="40"/>
      <c r="C443" s="41"/>
      <c r="D443" s="218" t="s">
        <v>157</v>
      </c>
      <c r="E443" s="41"/>
      <c r="F443" s="219" t="s">
        <v>2060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157</v>
      </c>
      <c r="AU443" s="18" t="s">
        <v>72</v>
      </c>
    </row>
    <row r="444" s="2" customFormat="1" ht="16.5" customHeight="1">
      <c r="A444" s="39"/>
      <c r="B444" s="40"/>
      <c r="C444" s="205" t="s">
        <v>1739</v>
      </c>
      <c r="D444" s="205" t="s">
        <v>150</v>
      </c>
      <c r="E444" s="206" t="s">
        <v>2061</v>
      </c>
      <c r="F444" s="207" t="s">
        <v>2062</v>
      </c>
      <c r="G444" s="208" t="s">
        <v>377</v>
      </c>
      <c r="H444" s="209">
        <v>21</v>
      </c>
      <c r="I444" s="210"/>
      <c r="J444" s="211">
        <f>ROUND(I444*H444,2)</f>
        <v>0</v>
      </c>
      <c r="K444" s="207" t="s">
        <v>19</v>
      </c>
      <c r="L444" s="45"/>
      <c r="M444" s="212" t="s">
        <v>19</v>
      </c>
      <c r="N444" s="213" t="s">
        <v>43</v>
      </c>
      <c r="O444" s="85"/>
      <c r="P444" s="214">
        <f>O444*H444</f>
        <v>0</v>
      </c>
      <c r="Q444" s="214">
        <v>0</v>
      </c>
      <c r="R444" s="214">
        <f>Q444*H444</f>
        <v>0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155</v>
      </c>
      <c r="AT444" s="216" t="s">
        <v>150</v>
      </c>
      <c r="AU444" s="216" t="s">
        <v>72</v>
      </c>
      <c r="AY444" s="18" t="s">
        <v>148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80</v>
      </c>
      <c r="BK444" s="217">
        <f>ROUND(I444*H444,2)</f>
        <v>0</v>
      </c>
      <c r="BL444" s="18" t="s">
        <v>155</v>
      </c>
      <c r="BM444" s="216" t="s">
        <v>2323</v>
      </c>
    </row>
    <row r="445" s="2" customFormat="1">
      <c r="A445" s="39"/>
      <c r="B445" s="40"/>
      <c r="C445" s="41"/>
      <c r="D445" s="218" t="s">
        <v>157</v>
      </c>
      <c r="E445" s="41"/>
      <c r="F445" s="219" t="s">
        <v>2062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157</v>
      </c>
      <c r="AU445" s="18" t="s">
        <v>72</v>
      </c>
    </row>
    <row r="446" s="2" customFormat="1" ht="16.5" customHeight="1">
      <c r="A446" s="39"/>
      <c r="B446" s="40"/>
      <c r="C446" s="205" t="s">
        <v>1743</v>
      </c>
      <c r="D446" s="205" t="s">
        <v>150</v>
      </c>
      <c r="E446" s="206" t="s">
        <v>2324</v>
      </c>
      <c r="F446" s="207" t="s">
        <v>2325</v>
      </c>
      <c r="G446" s="208" t="s">
        <v>377</v>
      </c>
      <c r="H446" s="209">
        <v>10</v>
      </c>
      <c r="I446" s="210"/>
      <c r="J446" s="211">
        <f>ROUND(I446*H446,2)</f>
        <v>0</v>
      </c>
      <c r="K446" s="207" t="s">
        <v>19</v>
      </c>
      <c r="L446" s="45"/>
      <c r="M446" s="212" t="s">
        <v>19</v>
      </c>
      <c r="N446" s="213" t="s">
        <v>43</v>
      </c>
      <c r="O446" s="85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155</v>
      </c>
      <c r="AT446" s="216" t="s">
        <v>150</v>
      </c>
      <c r="AU446" s="216" t="s">
        <v>72</v>
      </c>
      <c r="AY446" s="18" t="s">
        <v>148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80</v>
      </c>
      <c r="BK446" s="217">
        <f>ROUND(I446*H446,2)</f>
        <v>0</v>
      </c>
      <c r="BL446" s="18" t="s">
        <v>155</v>
      </c>
      <c r="BM446" s="216" t="s">
        <v>2326</v>
      </c>
    </row>
    <row r="447" s="2" customFormat="1">
      <c r="A447" s="39"/>
      <c r="B447" s="40"/>
      <c r="C447" s="41"/>
      <c r="D447" s="218" t="s">
        <v>157</v>
      </c>
      <c r="E447" s="41"/>
      <c r="F447" s="219" t="s">
        <v>2325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157</v>
      </c>
      <c r="AU447" s="18" t="s">
        <v>72</v>
      </c>
    </row>
    <row r="448" s="2" customFormat="1" ht="21.75" customHeight="1">
      <c r="A448" s="39"/>
      <c r="B448" s="40"/>
      <c r="C448" s="205" t="s">
        <v>1748</v>
      </c>
      <c r="D448" s="205" t="s">
        <v>150</v>
      </c>
      <c r="E448" s="206" t="s">
        <v>2063</v>
      </c>
      <c r="F448" s="207" t="s">
        <v>2064</v>
      </c>
      <c r="G448" s="208" t="s">
        <v>377</v>
      </c>
      <c r="H448" s="209">
        <v>11</v>
      </c>
      <c r="I448" s="210"/>
      <c r="J448" s="211">
        <f>ROUND(I448*H448,2)</f>
        <v>0</v>
      </c>
      <c r="K448" s="207" t="s">
        <v>19</v>
      </c>
      <c r="L448" s="45"/>
      <c r="M448" s="212" t="s">
        <v>19</v>
      </c>
      <c r="N448" s="213" t="s">
        <v>43</v>
      </c>
      <c r="O448" s="85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155</v>
      </c>
      <c r="AT448" s="216" t="s">
        <v>150</v>
      </c>
      <c r="AU448" s="216" t="s">
        <v>72</v>
      </c>
      <c r="AY448" s="18" t="s">
        <v>148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80</v>
      </c>
      <c r="BK448" s="217">
        <f>ROUND(I448*H448,2)</f>
        <v>0</v>
      </c>
      <c r="BL448" s="18" t="s">
        <v>155</v>
      </c>
      <c r="BM448" s="216" t="s">
        <v>2327</v>
      </c>
    </row>
    <row r="449" s="2" customFormat="1">
      <c r="A449" s="39"/>
      <c r="B449" s="40"/>
      <c r="C449" s="41"/>
      <c r="D449" s="218" t="s">
        <v>157</v>
      </c>
      <c r="E449" s="41"/>
      <c r="F449" s="219" t="s">
        <v>2064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157</v>
      </c>
      <c r="AU449" s="18" t="s">
        <v>72</v>
      </c>
    </row>
    <row r="450" s="2" customFormat="1" ht="16.5" customHeight="1">
      <c r="A450" s="39"/>
      <c r="B450" s="40"/>
      <c r="C450" s="205" t="s">
        <v>1753</v>
      </c>
      <c r="D450" s="205" t="s">
        <v>150</v>
      </c>
      <c r="E450" s="206" t="s">
        <v>2328</v>
      </c>
      <c r="F450" s="207" t="s">
        <v>2329</v>
      </c>
      <c r="G450" s="208" t="s">
        <v>377</v>
      </c>
      <c r="H450" s="209">
        <v>6</v>
      </c>
      <c r="I450" s="210"/>
      <c r="J450" s="211">
        <f>ROUND(I450*H450,2)</f>
        <v>0</v>
      </c>
      <c r="K450" s="207" t="s">
        <v>19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155</v>
      </c>
      <c r="AT450" s="216" t="s">
        <v>150</v>
      </c>
      <c r="AU450" s="216" t="s">
        <v>72</v>
      </c>
      <c r="AY450" s="18" t="s">
        <v>148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80</v>
      </c>
      <c r="BK450" s="217">
        <f>ROUND(I450*H450,2)</f>
        <v>0</v>
      </c>
      <c r="BL450" s="18" t="s">
        <v>155</v>
      </c>
      <c r="BM450" s="216" t="s">
        <v>2330</v>
      </c>
    </row>
    <row r="451" s="2" customFormat="1">
      <c r="A451" s="39"/>
      <c r="B451" s="40"/>
      <c r="C451" s="41"/>
      <c r="D451" s="218" t="s">
        <v>157</v>
      </c>
      <c r="E451" s="41"/>
      <c r="F451" s="219" t="s">
        <v>2329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157</v>
      </c>
      <c r="AU451" s="18" t="s">
        <v>72</v>
      </c>
    </row>
    <row r="452" s="2" customFormat="1" ht="16.5" customHeight="1">
      <c r="A452" s="39"/>
      <c r="B452" s="40"/>
      <c r="C452" s="205" t="s">
        <v>1761</v>
      </c>
      <c r="D452" s="205" t="s">
        <v>150</v>
      </c>
      <c r="E452" s="206" t="s">
        <v>2331</v>
      </c>
      <c r="F452" s="207" t="s">
        <v>2332</v>
      </c>
      <c r="G452" s="208" t="s">
        <v>377</v>
      </c>
      <c r="H452" s="209">
        <v>1</v>
      </c>
      <c r="I452" s="210"/>
      <c r="J452" s="211">
        <f>ROUND(I452*H452,2)</f>
        <v>0</v>
      </c>
      <c r="K452" s="207" t="s">
        <v>19</v>
      </c>
      <c r="L452" s="45"/>
      <c r="M452" s="212" t="s">
        <v>19</v>
      </c>
      <c r="N452" s="213" t="s">
        <v>43</v>
      </c>
      <c r="O452" s="85"/>
      <c r="P452" s="214">
        <f>O452*H452</f>
        <v>0</v>
      </c>
      <c r="Q452" s="214">
        <v>0</v>
      </c>
      <c r="R452" s="214">
        <f>Q452*H452</f>
        <v>0</v>
      </c>
      <c r="S452" s="214">
        <v>0</v>
      </c>
      <c r="T452" s="21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6" t="s">
        <v>155</v>
      </c>
      <c r="AT452" s="216" t="s">
        <v>150</v>
      </c>
      <c r="AU452" s="216" t="s">
        <v>72</v>
      </c>
      <c r="AY452" s="18" t="s">
        <v>148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8" t="s">
        <v>80</v>
      </c>
      <c r="BK452" s="217">
        <f>ROUND(I452*H452,2)</f>
        <v>0</v>
      </c>
      <c r="BL452" s="18" t="s">
        <v>155</v>
      </c>
      <c r="BM452" s="216" t="s">
        <v>2333</v>
      </c>
    </row>
    <row r="453" s="2" customFormat="1">
      <c r="A453" s="39"/>
      <c r="B453" s="40"/>
      <c r="C453" s="41"/>
      <c r="D453" s="218" t="s">
        <v>157</v>
      </c>
      <c r="E453" s="41"/>
      <c r="F453" s="219" t="s">
        <v>2332</v>
      </c>
      <c r="G453" s="41"/>
      <c r="H453" s="41"/>
      <c r="I453" s="220"/>
      <c r="J453" s="41"/>
      <c r="K453" s="41"/>
      <c r="L453" s="45"/>
      <c r="M453" s="221"/>
      <c r="N453" s="222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157</v>
      </c>
      <c r="AU453" s="18" t="s">
        <v>72</v>
      </c>
    </row>
    <row r="454" s="2" customFormat="1" ht="16.5" customHeight="1">
      <c r="A454" s="39"/>
      <c r="B454" s="40"/>
      <c r="C454" s="205" t="s">
        <v>1768</v>
      </c>
      <c r="D454" s="205" t="s">
        <v>150</v>
      </c>
      <c r="E454" s="206" t="s">
        <v>2211</v>
      </c>
      <c r="F454" s="207" t="s">
        <v>2212</v>
      </c>
      <c r="G454" s="208" t="s">
        <v>377</v>
      </c>
      <c r="H454" s="209">
        <v>1</v>
      </c>
      <c r="I454" s="210"/>
      <c r="J454" s="211">
        <f>ROUND(I454*H454,2)</f>
        <v>0</v>
      </c>
      <c r="K454" s="207" t="s">
        <v>19</v>
      </c>
      <c r="L454" s="45"/>
      <c r="M454" s="212" t="s">
        <v>19</v>
      </c>
      <c r="N454" s="213" t="s">
        <v>43</v>
      </c>
      <c r="O454" s="85"/>
      <c r="P454" s="214">
        <f>O454*H454</f>
        <v>0</v>
      </c>
      <c r="Q454" s="214">
        <v>0</v>
      </c>
      <c r="R454" s="214">
        <f>Q454*H454</f>
        <v>0</v>
      </c>
      <c r="S454" s="214">
        <v>0</v>
      </c>
      <c r="T454" s="21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155</v>
      </c>
      <c r="AT454" s="216" t="s">
        <v>150</v>
      </c>
      <c r="AU454" s="216" t="s">
        <v>72</v>
      </c>
      <c r="AY454" s="18" t="s">
        <v>148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80</v>
      </c>
      <c r="BK454" s="217">
        <f>ROUND(I454*H454,2)</f>
        <v>0</v>
      </c>
      <c r="BL454" s="18" t="s">
        <v>155</v>
      </c>
      <c r="BM454" s="216" t="s">
        <v>2334</v>
      </c>
    </row>
    <row r="455" s="2" customFormat="1">
      <c r="A455" s="39"/>
      <c r="B455" s="40"/>
      <c r="C455" s="41"/>
      <c r="D455" s="218" t="s">
        <v>157</v>
      </c>
      <c r="E455" s="41"/>
      <c r="F455" s="219" t="s">
        <v>2212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157</v>
      </c>
      <c r="AU455" s="18" t="s">
        <v>72</v>
      </c>
    </row>
    <row r="456" s="2" customFormat="1" ht="16.5" customHeight="1">
      <c r="A456" s="39"/>
      <c r="B456" s="40"/>
      <c r="C456" s="205" t="s">
        <v>1774</v>
      </c>
      <c r="D456" s="205" t="s">
        <v>150</v>
      </c>
      <c r="E456" s="206" t="s">
        <v>2335</v>
      </c>
      <c r="F456" s="207" t="s">
        <v>2336</v>
      </c>
      <c r="G456" s="208" t="s">
        <v>377</v>
      </c>
      <c r="H456" s="209">
        <v>3</v>
      </c>
      <c r="I456" s="210"/>
      <c r="J456" s="211">
        <f>ROUND(I456*H456,2)</f>
        <v>0</v>
      </c>
      <c r="K456" s="207" t="s">
        <v>19</v>
      </c>
      <c r="L456" s="45"/>
      <c r="M456" s="212" t="s">
        <v>19</v>
      </c>
      <c r="N456" s="213" t="s">
        <v>43</v>
      </c>
      <c r="O456" s="85"/>
      <c r="P456" s="214">
        <f>O456*H456</f>
        <v>0</v>
      </c>
      <c r="Q456" s="214">
        <v>0</v>
      </c>
      <c r="R456" s="214">
        <f>Q456*H456</f>
        <v>0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155</v>
      </c>
      <c r="AT456" s="216" t="s">
        <v>150</v>
      </c>
      <c r="AU456" s="216" t="s">
        <v>72</v>
      </c>
      <c r="AY456" s="18" t="s">
        <v>148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80</v>
      </c>
      <c r="BK456" s="217">
        <f>ROUND(I456*H456,2)</f>
        <v>0</v>
      </c>
      <c r="BL456" s="18" t="s">
        <v>155</v>
      </c>
      <c r="BM456" s="216" t="s">
        <v>2337</v>
      </c>
    </row>
    <row r="457" s="2" customFormat="1">
      <c r="A457" s="39"/>
      <c r="B457" s="40"/>
      <c r="C457" s="41"/>
      <c r="D457" s="218" t="s">
        <v>157</v>
      </c>
      <c r="E457" s="41"/>
      <c r="F457" s="219" t="s">
        <v>2336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157</v>
      </c>
      <c r="AU457" s="18" t="s">
        <v>72</v>
      </c>
    </row>
    <row r="458" s="2" customFormat="1" ht="21.75" customHeight="1">
      <c r="A458" s="39"/>
      <c r="B458" s="40"/>
      <c r="C458" s="205" t="s">
        <v>1780</v>
      </c>
      <c r="D458" s="205" t="s">
        <v>150</v>
      </c>
      <c r="E458" s="206" t="s">
        <v>2081</v>
      </c>
      <c r="F458" s="207" t="s">
        <v>2082</v>
      </c>
      <c r="G458" s="208" t="s">
        <v>377</v>
      </c>
      <c r="H458" s="209">
        <v>5</v>
      </c>
      <c r="I458" s="210"/>
      <c r="J458" s="211">
        <f>ROUND(I458*H458,2)</f>
        <v>0</v>
      </c>
      <c r="K458" s="207" t="s">
        <v>19</v>
      </c>
      <c r="L458" s="45"/>
      <c r="M458" s="212" t="s">
        <v>19</v>
      </c>
      <c r="N458" s="213" t="s">
        <v>43</v>
      </c>
      <c r="O458" s="85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155</v>
      </c>
      <c r="AT458" s="216" t="s">
        <v>150</v>
      </c>
      <c r="AU458" s="216" t="s">
        <v>72</v>
      </c>
      <c r="AY458" s="18" t="s">
        <v>148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80</v>
      </c>
      <c r="BK458" s="217">
        <f>ROUND(I458*H458,2)</f>
        <v>0</v>
      </c>
      <c r="BL458" s="18" t="s">
        <v>155</v>
      </c>
      <c r="BM458" s="216" t="s">
        <v>2338</v>
      </c>
    </row>
    <row r="459" s="2" customFormat="1">
      <c r="A459" s="39"/>
      <c r="B459" s="40"/>
      <c r="C459" s="41"/>
      <c r="D459" s="218" t="s">
        <v>157</v>
      </c>
      <c r="E459" s="41"/>
      <c r="F459" s="219" t="s">
        <v>2082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157</v>
      </c>
      <c r="AU459" s="18" t="s">
        <v>72</v>
      </c>
    </row>
    <row r="460" s="2" customFormat="1" ht="16.5" customHeight="1">
      <c r="A460" s="39"/>
      <c r="B460" s="40"/>
      <c r="C460" s="205" t="s">
        <v>1788</v>
      </c>
      <c r="D460" s="205" t="s">
        <v>150</v>
      </c>
      <c r="E460" s="206" t="s">
        <v>2339</v>
      </c>
      <c r="F460" s="207" t="s">
        <v>2084</v>
      </c>
      <c r="G460" s="208" t="s">
        <v>377</v>
      </c>
      <c r="H460" s="209">
        <v>2</v>
      </c>
      <c r="I460" s="210"/>
      <c r="J460" s="211">
        <f>ROUND(I460*H460,2)</f>
        <v>0</v>
      </c>
      <c r="K460" s="207" t="s">
        <v>19</v>
      </c>
      <c r="L460" s="45"/>
      <c r="M460" s="212" t="s">
        <v>19</v>
      </c>
      <c r="N460" s="213" t="s">
        <v>43</v>
      </c>
      <c r="O460" s="85"/>
      <c r="P460" s="214">
        <f>O460*H460</f>
        <v>0</v>
      </c>
      <c r="Q460" s="214">
        <v>0</v>
      </c>
      <c r="R460" s="214">
        <f>Q460*H460</f>
        <v>0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155</v>
      </c>
      <c r="AT460" s="216" t="s">
        <v>150</v>
      </c>
      <c r="AU460" s="216" t="s">
        <v>72</v>
      </c>
      <c r="AY460" s="18" t="s">
        <v>148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80</v>
      </c>
      <c r="BK460" s="217">
        <f>ROUND(I460*H460,2)</f>
        <v>0</v>
      </c>
      <c r="BL460" s="18" t="s">
        <v>155</v>
      </c>
      <c r="BM460" s="216" t="s">
        <v>2340</v>
      </c>
    </row>
    <row r="461" s="2" customFormat="1">
      <c r="A461" s="39"/>
      <c r="B461" s="40"/>
      <c r="C461" s="41"/>
      <c r="D461" s="218" t="s">
        <v>157</v>
      </c>
      <c r="E461" s="41"/>
      <c r="F461" s="219" t="s">
        <v>2084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157</v>
      </c>
      <c r="AU461" s="18" t="s">
        <v>72</v>
      </c>
    </row>
    <row r="462" s="2" customFormat="1" ht="16.5" customHeight="1">
      <c r="A462" s="39"/>
      <c r="B462" s="40"/>
      <c r="C462" s="205" t="s">
        <v>1794</v>
      </c>
      <c r="D462" s="205" t="s">
        <v>150</v>
      </c>
      <c r="E462" s="206" t="s">
        <v>2341</v>
      </c>
      <c r="F462" s="207" t="s">
        <v>2342</v>
      </c>
      <c r="G462" s="208" t="s">
        <v>377</v>
      </c>
      <c r="H462" s="209">
        <v>3</v>
      </c>
      <c r="I462" s="210"/>
      <c r="J462" s="211">
        <f>ROUND(I462*H462,2)</f>
        <v>0</v>
      </c>
      <c r="K462" s="207" t="s">
        <v>19</v>
      </c>
      <c r="L462" s="45"/>
      <c r="M462" s="212" t="s">
        <v>19</v>
      </c>
      <c r="N462" s="213" t="s">
        <v>43</v>
      </c>
      <c r="O462" s="85"/>
      <c r="P462" s="214">
        <f>O462*H462</f>
        <v>0</v>
      </c>
      <c r="Q462" s="214">
        <v>0</v>
      </c>
      <c r="R462" s="214">
        <f>Q462*H462</f>
        <v>0</v>
      </c>
      <c r="S462" s="214">
        <v>0</v>
      </c>
      <c r="T462" s="21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155</v>
      </c>
      <c r="AT462" s="216" t="s">
        <v>150</v>
      </c>
      <c r="AU462" s="216" t="s">
        <v>72</v>
      </c>
      <c r="AY462" s="18" t="s">
        <v>148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80</v>
      </c>
      <c r="BK462" s="217">
        <f>ROUND(I462*H462,2)</f>
        <v>0</v>
      </c>
      <c r="BL462" s="18" t="s">
        <v>155</v>
      </c>
      <c r="BM462" s="216" t="s">
        <v>2343</v>
      </c>
    </row>
    <row r="463" s="2" customFormat="1">
      <c r="A463" s="39"/>
      <c r="B463" s="40"/>
      <c r="C463" s="41"/>
      <c r="D463" s="218" t="s">
        <v>157</v>
      </c>
      <c r="E463" s="41"/>
      <c r="F463" s="219" t="s">
        <v>2342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157</v>
      </c>
      <c r="AU463" s="18" t="s">
        <v>72</v>
      </c>
    </row>
    <row r="464" s="2" customFormat="1" ht="21.75" customHeight="1">
      <c r="A464" s="39"/>
      <c r="B464" s="40"/>
      <c r="C464" s="205" t="s">
        <v>2344</v>
      </c>
      <c r="D464" s="205" t="s">
        <v>150</v>
      </c>
      <c r="E464" s="206" t="s">
        <v>2099</v>
      </c>
      <c r="F464" s="207" t="s">
        <v>2100</v>
      </c>
      <c r="G464" s="208" t="s">
        <v>377</v>
      </c>
      <c r="H464" s="209">
        <v>14</v>
      </c>
      <c r="I464" s="210"/>
      <c r="J464" s="211">
        <f>ROUND(I464*H464,2)</f>
        <v>0</v>
      </c>
      <c r="K464" s="207" t="s">
        <v>19</v>
      </c>
      <c r="L464" s="45"/>
      <c r="M464" s="212" t="s">
        <v>19</v>
      </c>
      <c r="N464" s="213" t="s">
        <v>43</v>
      </c>
      <c r="O464" s="85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155</v>
      </c>
      <c r="AT464" s="216" t="s">
        <v>150</v>
      </c>
      <c r="AU464" s="216" t="s">
        <v>72</v>
      </c>
      <c r="AY464" s="18" t="s">
        <v>148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80</v>
      </c>
      <c r="BK464" s="217">
        <f>ROUND(I464*H464,2)</f>
        <v>0</v>
      </c>
      <c r="BL464" s="18" t="s">
        <v>155</v>
      </c>
      <c r="BM464" s="216" t="s">
        <v>2345</v>
      </c>
    </row>
    <row r="465" s="2" customFormat="1">
      <c r="A465" s="39"/>
      <c r="B465" s="40"/>
      <c r="C465" s="41"/>
      <c r="D465" s="218" t="s">
        <v>157</v>
      </c>
      <c r="E465" s="41"/>
      <c r="F465" s="219" t="s">
        <v>2100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157</v>
      </c>
      <c r="AU465" s="18" t="s">
        <v>72</v>
      </c>
    </row>
    <row r="466" s="2" customFormat="1" ht="16.5" customHeight="1">
      <c r="A466" s="39"/>
      <c r="B466" s="40"/>
      <c r="C466" s="205" t="s">
        <v>2143</v>
      </c>
      <c r="D466" s="205" t="s">
        <v>150</v>
      </c>
      <c r="E466" s="206" t="s">
        <v>2346</v>
      </c>
      <c r="F466" s="207" t="s">
        <v>2347</v>
      </c>
      <c r="G466" s="208" t="s">
        <v>377</v>
      </c>
      <c r="H466" s="209">
        <v>10</v>
      </c>
      <c r="I466" s="210"/>
      <c r="J466" s="211">
        <f>ROUND(I466*H466,2)</f>
        <v>0</v>
      </c>
      <c r="K466" s="207" t="s">
        <v>19</v>
      </c>
      <c r="L466" s="45"/>
      <c r="M466" s="212" t="s">
        <v>19</v>
      </c>
      <c r="N466" s="213" t="s">
        <v>43</v>
      </c>
      <c r="O466" s="85"/>
      <c r="P466" s="214">
        <f>O466*H466</f>
        <v>0</v>
      </c>
      <c r="Q466" s="214">
        <v>0</v>
      </c>
      <c r="R466" s="214">
        <f>Q466*H466</f>
        <v>0</v>
      </c>
      <c r="S466" s="214">
        <v>0</v>
      </c>
      <c r="T466" s="21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6" t="s">
        <v>155</v>
      </c>
      <c r="AT466" s="216" t="s">
        <v>150</v>
      </c>
      <c r="AU466" s="216" t="s">
        <v>72</v>
      </c>
      <c r="AY466" s="18" t="s">
        <v>148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8" t="s">
        <v>80</v>
      </c>
      <c r="BK466" s="217">
        <f>ROUND(I466*H466,2)</f>
        <v>0</v>
      </c>
      <c r="BL466" s="18" t="s">
        <v>155</v>
      </c>
      <c r="BM466" s="216" t="s">
        <v>2348</v>
      </c>
    </row>
    <row r="467" s="2" customFormat="1">
      <c r="A467" s="39"/>
      <c r="B467" s="40"/>
      <c r="C467" s="41"/>
      <c r="D467" s="218" t="s">
        <v>157</v>
      </c>
      <c r="E467" s="41"/>
      <c r="F467" s="219" t="s">
        <v>2349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157</v>
      </c>
      <c r="AU467" s="18" t="s">
        <v>72</v>
      </c>
    </row>
    <row r="468" s="2" customFormat="1" ht="16.5" customHeight="1">
      <c r="A468" s="39"/>
      <c r="B468" s="40"/>
      <c r="C468" s="205" t="s">
        <v>2350</v>
      </c>
      <c r="D468" s="205" t="s">
        <v>150</v>
      </c>
      <c r="E468" s="206" t="s">
        <v>2351</v>
      </c>
      <c r="F468" s="207" t="s">
        <v>2352</v>
      </c>
      <c r="G468" s="208" t="s">
        <v>377</v>
      </c>
      <c r="H468" s="209">
        <v>4</v>
      </c>
      <c r="I468" s="210"/>
      <c r="J468" s="211">
        <f>ROUND(I468*H468,2)</f>
        <v>0</v>
      </c>
      <c r="K468" s="207" t="s">
        <v>19</v>
      </c>
      <c r="L468" s="45"/>
      <c r="M468" s="212" t="s">
        <v>19</v>
      </c>
      <c r="N468" s="213" t="s">
        <v>43</v>
      </c>
      <c r="O468" s="85"/>
      <c r="P468" s="214">
        <f>O468*H468</f>
        <v>0</v>
      </c>
      <c r="Q468" s="214">
        <v>0</v>
      </c>
      <c r="R468" s="214">
        <f>Q468*H468</f>
        <v>0</v>
      </c>
      <c r="S468" s="214">
        <v>0</v>
      </c>
      <c r="T468" s="21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16" t="s">
        <v>155</v>
      </c>
      <c r="AT468" s="216" t="s">
        <v>150</v>
      </c>
      <c r="AU468" s="216" t="s">
        <v>72</v>
      </c>
      <c r="AY468" s="18" t="s">
        <v>148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8" t="s">
        <v>80</v>
      </c>
      <c r="BK468" s="217">
        <f>ROUND(I468*H468,2)</f>
        <v>0</v>
      </c>
      <c r="BL468" s="18" t="s">
        <v>155</v>
      </c>
      <c r="BM468" s="216" t="s">
        <v>2353</v>
      </c>
    </row>
    <row r="469" s="2" customFormat="1">
      <c r="A469" s="39"/>
      <c r="B469" s="40"/>
      <c r="C469" s="41"/>
      <c r="D469" s="218" t="s">
        <v>157</v>
      </c>
      <c r="E469" s="41"/>
      <c r="F469" s="219" t="s">
        <v>2354</v>
      </c>
      <c r="G469" s="41"/>
      <c r="H469" s="41"/>
      <c r="I469" s="220"/>
      <c r="J469" s="41"/>
      <c r="K469" s="41"/>
      <c r="L469" s="45"/>
      <c r="M469" s="221"/>
      <c r="N469" s="222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157</v>
      </c>
      <c r="AU469" s="18" t="s">
        <v>72</v>
      </c>
    </row>
    <row r="470" s="2" customFormat="1" ht="21.75" customHeight="1">
      <c r="A470" s="39"/>
      <c r="B470" s="40"/>
      <c r="C470" s="205" t="s">
        <v>2146</v>
      </c>
      <c r="D470" s="205" t="s">
        <v>150</v>
      </c>
      <c r="E470" s="206" t="s">
        <v>2103</v>
      </c>
      <c r="F470" s="207" t="s">
        <v>2104</v>
      </c>
      <c r="G470" s="208" t="s">
        <v>377</v>
      </c>
      <c r="H470" s="209">
        <v>27</v>
      </c>
      <c r="I470" s="210"/>
      <c r="J470" s="211">
        <f>ROUND(I470*H470,2)</f>
        <v>0</v>
      </c>
      <c r="K470" s="207" t="s">
        <v>19</v>
      </c>
      <c r="L470" s="45"/>
      <c r="M470" s="212" t="s">
        <v>19</v>
      </c>
      <c r="N470" s="213" t="s">
        <v>43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155</v>
      </c>
      <c r="AT470" s="216" t="s">
        <v>150</v>
      </c>
      <c r="AU470" s="216" t="s">
        <v>72</v>
      </c>
      <c r="AY470" s="18" t="s">
        <v>148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80</v>
      </c>
      <c r="BK470" s="217">
        <f>ROUND(I470*H470,2)</f>
        <v>0</v>
      </c>
      <c r="BL470" s="18" t="s">
        <v>155</v>
      </c>
      <c r="BM470" s="216" t="s">
        <v>2355</v>
      </c>
    </row>
    <row r="471" s="2" customFormat="1">
      <c r="A471" s="39"/>
      <c r="B471" s="40"/>
      <c r="C471" s="41"/>
      <c r="D471" s="218" t="s">
        <v>157</v>
      </c>
      <c r="E471" s="41"/>
      <c r="F471" s="219" t="s">
        <v>2104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157</v>
      </c>
      <c r="AU471" s="18" t="s">
        <v>72</v>
      </c>
    </row>
    <row r="472" s="2" customFormat="1" ht="16.5" customHeight="1">
      <c r="A472" s="39"/>
      <c r="B472" s="40"/>
      <c r="C472" s="205" t="s">
        <v>2356</v>
      </c>
      <c r="D472" s="205" t="s">
        <v>150</v>
      </c>
      <c r="E472" s="206" t="s">
        <v>2357</v>
      </c>
      <c r="F472" s="207" t="s">
        <v>2358</v>
      </c>
      <c r="G472" s="208" t="s">
        <v>377</v>
      </c>
      <c r="H472" s="209">
        <v>4</v>
      </c>
      <c r="I472" s="210"/>
      <c r="J472" s="211">
        <f>ROUND(I472*H472,2)</f>
        <v>0</v>
      </c>
      <c r="K472" s="207" t="s">
        <v>19</v>
      </c>
      <c r="L472" s="45"/>
      <c r="M472" s="212" t="s">
        <v>19</v>
      </c>
      <c r="N472" s="213" t="s">
        <v>43</v>
      </c>
      <c r="O472" s="85"/>
      <c r="P472" s="214">
        <f>O472*H472</f>
        <v>0</v>
      </c>
      <c r="Q472" s="214">
        <v>0</v>
      </c>
      <c r="R472" s="214">
        <f>Q472*H472</f>
        <v>0</v>
      </c>
      <c r="S472" s="214">
        <v>0</v>
      </c>
      <c r="T472" s="21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155</v>
      </c>
      <c r="AT472" s="216" t="s">
        <v>150</v>
      </c>
      <c r="AU472" s="216" t="s">
        <v>72</v>
      </c>
      <c r="AY472" s="18" t="s">
        <v>148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80</v>
      </c>
      <c r="BK472" s="217">
        <f>ROUND(I472*H472,2)</f>
        <v>0</v>
      </c>
      <c r="BL472" s="18" t="s">
        <v>155</v>
      </c>
      <c r="BM472" s="216" t="s">
        <v>2359</v>
      </c>
    </row>
    <row r="473" s="2" customFormat="1">
      <c r="A473" s="39"/>
      <c r="B473" s="40"/>
      <c r="C473" s="41"/>
      <c r="D473" s="218" t="s">
        <v>157</v>
      </c>
      <c r="E473" s="41"/>
      <c r="F473" s="219" t="s">
        <v>2360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157</v>
      </c>
      <c r="AU473" s="18" t="s">
        <v>72</v>
      </c>
    </row>
    <row r="474" s="2" customFormat="1" ht="16.5" customHeight="1">
      <c r="A474" s="39"/>
      <c r="B474" s="40"/>
      <c r="C474" s="205" t="s">
        <v>2149</v>
      </c>
      <c r="D474" s="205" t="s">
        <v>150</v>
      </c>
      <c r="E474" s="206" t="s">
        <v>2361</v>
      </c>
      <c r="F474" s="207" t="s">
        <v>2362</v>
      </c>
      <c r="G474" s="208" t="s">
        <v>377</v>
      </c>
      <c r="H474" s="209">
        <v>2</v>
      </c>
      <c r="I474" s="210"/>
      <c r="J474" s="211">
        <f>ROUND(I474*H474,2)</f>
        <v>0</v>
      </c>
      <c r="K474" s="207" t="s">
        <v>19</v>
      </c>
      <c r="L474" s="45"/>
      <c r="M474" s="212" t="s">
        <v>19</v>
      </c>
      <c r="N474" s="213" t="s">
        <v>43</v>
      </c>
      <c r="O474" s="85"/>
      <c r="P474" s="214">
        <f>O474*H474</f>
        <v>0</v>
      </c>
      <c r="Q474" s="214">
        <v>0</v>
      </c>
      <c r="R474" s="214">
        <f>Q474*H474</f>
        <v>0</v>
      </c>
      <c r="S474" s="214">
        <v>0</v>
      </c>
      <c r="T474" s="21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6" t="s">
        <v>155</v>
      </c>
      <c r="AT474" s="216" t="s">
        <v>150</v>
      </c>
      <c r="AU474" s="216" t="s">
        <v>72</v>
      </c>
      <c r="AY474" s="18" t="s">
        <v>148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8" t="s">
        <v>80</v>
      </c>
      <c r="BK474" s="217">
        <f>ROUND(I474*H474,2)</f>
        <v>0</v>
      </c>
      <c r="BL474" s="18" t="s">
        <v>155</v>
      </c>
      <c r="BM474" s="216" t="s">
        <v>2363</v>
      </c>
    </row>
    <row r="475" s="2" customFormat="1">
      <c r="A475" s="39"/>
      <c r="B475" s="40"/>
      <c r="C475" s="41"/>
      <c r="D475" s="218" t="s">
        <v>157</v>
      </c>
      <c r="E475" s="41"/>
      <c r="F475" s="219" t="s">
        <v>2364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157</v>
      </c>
      <c r="AU475" s="18" t="s">
        <v>72</v>
      </c>
    </row>
    <row r="476" s="2" customFormat="1" ht="16.5" customHeight="1">
      <c r="A476" s="39"/>
      <c r="B476" s="40"/>
      <c r="C476" s="205" t="s">
        <v>2365</v>
      </c>
      <c r="D476" s="205" t="s">
        <v>150</v>
      </c>
      <c r="E476" s="206" t="s">
        <v>2366</v>
      </c>
      <c r="F476" s="207" t="s">
        <v>2240</v>
      </c>
      <c r="G476" s="208" t="s">
        <v>377</v>
      </c>
      <c r="H476" s="209">
        <v>1</v>
      </c>
      <c r="I476" s="210"/>
      <c r="J476" s="211">
        <f>ROUND(I476*H476,2)</f>
        <v>0</v>
      </c>
      <c r="K476" s="207" t="s">
        <v>19</v>
      </c>
      <c r="L476" s="45"/>
      <c r="M476" s="212" t="s">
        <v>19</v>
      </c>
      <c r="N476" s="213" t="s">
        <v>43</v>
      </c>
      <c r="O476" s="85"/>
      <c r="P476" s="214">
        <f>O476*H476</f>
        <v>0</v>
      </c>
      <c r="Q476" s="214">
        <v>0</v>
      </c>
      <c r="R476" s="214">
        <f>Q476*H476</f>
        <v>0</v>
      </c>
      <c r="S476" s="214">
        <v>0</v>
      </c>
      <c r="T476" s="21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155</v>
      </c>
      <c r="AT476" s="216" t="s">
        <v>150</v>
      </c>
      <c r="AU476" s="216" t="s">
        <v>72</v>
      </c>
      <c r="AY476" s="18" t="s">
        <v>148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80</v>
      </c>
      <c r="BK476" s="217">
        <f>ROUND(I476*H476,2)</f>
        <v>0</v>
      </c>
      <c r="BL476" s="18" t="s">
        <v>155</v>
      </c>
      <c r="BM476" s="216" t="s">
        <v>2367</v>
      </c>
    </row>
    <row r="477" s="2" customFormat="1">
      <c r="A477" s="39"/>
      <c r="B477" s="40"/>
      <c r="C477" s="41"/>
      <c r="D477" s="218" t="s">
        <v>157</v>
      </c>
      <c r="E477" s="41"/>
      <c r="F477" s="219" t="s">
        <v>2242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157</v>
      </c>
      <c r="AU477" s="18" t="s">
        <v>72</v>
      </c>
    </row>
    <row r="478" s="2" customFormat="1" ht="16.5" customHeight="1">
      <c r="A478" s="39"/>
      <c r="B478" s="40"/>
      <c r="C478" s="205" t="s">
        <v>2152</v>
      </c>
      <c r="D478" s="205" t="s">
        <v>150</v>
      </c>
      <c r="E478" s="206" t="s">
        <v>2368</v>
      </c>
      <c r="F478" s="207" t="s">
        <v>2369</v>
      </c>
      <c r="G478" s="208" t="s">
        <v>377</v>
      </c>
      <c r="H478" s="209">
        <v>7</v>
      </c>
      <c r="I478" s="210"/>
      <c r="J478" s="211">
        <f>ROUND(I478*H478,2)</f>
        <v>0</v>
      </c>
      <c r="K478" s="207" t="s">
        <v>19</v>
      </c>
      <c r="L478" s="45"/>
      <c r="M478" s="212" t="s">
        <v>19</v>
      </c>
      <c r="N478" s="213" t="s">
        <v>43</v>
      </c>
      <c r="O478" s="85"/>
      <c r="P478" s="214">
        <f>O478*H478</f>
        <v>0</v>
      </c>
      <c r="Q478" s="214">
        <v>0</v>
      </c>
      <c r="R478" s="214">
        <f>Q478*H478</f>
        <v>0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155</v>
      </c>
      <c r="AT478" s="216" t="s">
        <v>150</v>
      </c>
      <c r="AU478" s="216" t="s">
        <v>72</v>
      </c>
      <c r="AY478" s="18" t="s">
        <v>148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80</v>
      </c>
      <c r="BK478" s="217">
        <f>ROUND(I478*H478,2)</f>
        <v>0</v>
      </c>
      <c r="BL478" s="18" t="s">
        <v>155</v>
      </c>
      <c r="BM478" s="216" t="s">
        <v>2370</v>
      </c>
    </row>
    <row r="479" s="2" customFormat="1">
      <c r="A479" s="39"/>
      <c r="B479" s="40"/>
      <c r="C479" s="41"/>
      <c r="D479" s="218" t="s">
        <v>157</v>
      </c>
      <c r="E479" s="41"/>
      <c r="F479" s="219" t="s">
        <v>2371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157</v>
      </c>
      <c r="AU479" s="18" t="s">
        <v>72</v>
      </c>
    </row>
    <row r="480" s="2" customFormat="1" ht="16.5" customHeight="1">
      <c r="A480" s="39"/>
      <c r="B480" s="40"/>
      <c r="C480" s="205" t="s">
        <v>2372</v>
      </c>
      <c r="D480" s="205" t="s">
        <v>150</v>
      </c>
      <c r="E480" s="206" t="s">
        <v>2373</v>
      </c>
      <c r="F480" s="207" t="s">
        <v>2374</v>
      </c>
      <c r="G480" s="208" t="s">
        <v>377</v>
      </c>
      <c r="H480" s="209">
        <v>1</v>
      </c>
      <c r="I480" s="210"/>
      <c r="J480" s="211">
        <f>ROUND(I480*H480,2)</f>
        <v>0</v>
      </c>
      <c r="K480" s="207" t="s">
        <v>19</v>
      </c>
      <c r="L480" s="45"/>
      <c r="M480" s="212" t="s">
        <v>19</v>
      </c>
      <c r="N480" s="213" t="s">
        <v>43</v>
      </c>
      <c r="O480" s="85"/>
      <c r="P480" s="214">
        <f>O480*H480</f>
        <v>0</v>
      </c>
      <c r="Q480" s="214">
        <v>0</v>
      </c>
      <c r="R480" s="214">
        <f>Q480*H480</f>
        <v>0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155</v>
      </c>
      <c r="AT480" s="216" t="s">
        <v>150</v>
      </c>
      <c r="AU480" s="216" t="s">
        <v>72</v>
      </c>
      <c r="AY480" s="18" t="s">
        <v>148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80</v>
      </c>
      <c r="BK480" s="217">
        <f>ROUND(I480*H480,2)</f>
        <v>0</v>
      </c>
      <c r="BL480" s="18" t="s">
        <v>155</v>
      </c>
      <c r="BM480" s="216" t="s">
        <v>2375</v>
      </c>
    </row>
    <row r="481" s="2" customFormat="1">
      <c r="A481" s="39"/>
      <c r="B481" s="40"/>
      <c r="C481" s="41"/>
      <c r="D481" s="218" t="s">
        <v>157</v>
      </c>
      <c r="E481" s="41"/>
      <c r="F481" s="219" t="s">
        <v>2376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157</v>
      </c>
      <c r="AU481" s="18" t="s">
        <v>72</v>
      </c>
    </row>
    <row r="482" s="2" customFormat="1" ht="16.5" customHeight="1">
      <c r="A482" s="39"/>
      <c r="B482" s="40"/>
      <c r="C482" s="205" t="s">
        <v>2155</v>
      </c>
      <c r="D482" s="205" t="s">
        <v>150</v>
      </c>
      <c r="E482" s="206" t="s">
        <v>2377</v>
      </c>
      <c r="F482" s="207" t="s">
        <v>2378</v>
      </c>
      <c r="G482" s="208" t="s">
        <v>377</v>
      </c>
      <c r="H482" s="209">
        <v>1</v>
      </c>
      <c r="I482" s="210"/>
      <c r="J482" s="211">
        <f>ROUND(I482*H482,2)</f>
        <v>0</v>
      </c>
      <c r="K482" s="207" t="s">
        <v>19</v>
      </c>
      <c r="L482" s="45"/>
      <c r="M482" s="212" t="s">
        <v>19</v>
      </c>
      <c r="N482" s="213" t="s">
        <v>43</v>
      </c>
      <c r="O482" s="85"/>
      <c r="P482" s="214">
        <f>O482*H482</f>
        <v>0</v>
      </c>
      <c r="Q482" s="214">
        <v>0</v>
      </c>
      <c r="R482" s="214">
        <f>Q482*H482</f>
        <v>0</v>
      </c>
      <c r="S482" s="214">
        <v>0</v>
      </c>
      <c r="T482" s="215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6" t="s">
        <v>155</v>
      </c>
      <c r="AT482" s="216" t="s">
        <v>150</v>
      </c>
      <c r="AU482" s="216" t="s">
        <v>72</v>
      </c>
      <c r="AY482" s="18" t="s">
        <v>148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8" t="s">
        <v>80</v>
      </c>
      <c r="BK482" s="217">
        <f>ROUND(I482*H482,2)</f>
        <v>0</v>
      </c>
      <c r="BL482" s="18" t="s">
        <v>155</v>
      </c>
      <c r="BM482" s="216" t="s">
        <v>2379</v>
      </c>
    </row>
    <row r="483" s="2" customFormat="1">
      <c r="A483" s="39"/>
      <c r="B483" s="40"/>
      <c r="C483" s="41"/>
      <c r="D483" s="218" t="s">
        <v>157</v>
      </c>
      <c r="E483" s="41"/>
      <c r="F483" s="219" t="s">
        <v>2380</v>
      </c>
      <c r="G483" s="41"/>
      <c r="H483" s="41"/>
      <c r="I483" s="220"/>
      <c r="J483" s="41"/>
      <c r="K483" s="41"/>
      <c r="L483" s="45"/>
      <c r="M483" s="221"/>
      <c r="N483" s="222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157</v>
      </c>
      <c r="AU483" s="18" t="s">
        <v>72</v>
      </c>
    </row>
    <row r="484" s="2" customFormat="1" ht="16.5" customHeight="1">
      <c r="A484" s="39"/>
      <c r="B484" s="40"/>
      <c r="C484" s="205" t="s">
        <v>2381</v>
      </c>
      <c r="D484" s="205" t="s">
        <v>150</v>
      </c>
      <c r="E484" s="206" t="s">
        <v>2382</v>
      </c>
      <c r="F484" s="207" t="s">
        <v>2383</v>
      </c>
      <c r="G484" s="208" t="s">
        <v>377</v>
      </c>
      <c r="H484" s="209">
        <v>6</v>
      </c>
      <c r="I484" s="210"/>
      <c r="J484" s="211">
        <f>ROUND(I484*H484,2)</f>
        <v>0</v>
      </c>
      <c r="K484" s="207" t="s">
        <v>19</v>
      </c>
      <c r="L484" s="45"/>
      <c r="M484" s="212" t="s">
        <v>19</v>
      </c>
      <c r="N484" s="213" t="s">
        <v>43</v>
      </c>
      <c r="O484" s="85"/>
      <c r="P484" s="214">
        <f>O484*H484</f>
        <v>0</v>
      </c>
      <c r="Q484" s="214">
        <v>0</v>
      </c>
      <c r="R484" s="214">
        <f>Q484*H484</f>
        <v>0</v>
      </c>
      <c r="S484" s="214">
        <v>0</v>
      </c>
      <c r="T484" s="21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6" t="s">
        <v>155</v>
      </c>
      <c r="AT484" s="216" t="s">
        <v>150</v>
      </c>
      <c r="AU484" s="216" t="s">
        <v>72</v>
      </c>
      <c r="AY484" s="18" t="s">
        <v>148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8" t="s">
        <v>80</v>
      </c>
      <c r="BK484" s="217">
        <f>ROUND(I484*H484,2)</f>
        <v>0</v>
      </c>
      <c r="BL484" s="18" t="s">
        <v>155</v>
      </c>
      <c r="BM484" s="216" t="s">
        <v>2384</v>
      </c>
    </row>
    <row r="485" s="2" customFormat="1">
      <c r="A485" s="39"/>
      <c r="B485" s="40"/>
      <c r="C485" s="41"/>
      <c r="D485" s="218" t="s">
        <v>157</v>
      </c>
      <c r="E485" s="41"/>
      <c r="F485" s="219" t="s">
        <v>2383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157</v>
      </c>
      <c r="AU485" s="18" t="s">
        <v>72</v>
      </c>
    </row>
    <row r="486" s="2" customFormat="1" ht="16.5" customHeight="1">
      <c r="A486" s="39"/>
      <c r="B486" s="40"/>
      <c r="C486" s="205" t="s">
        <v>2158</v>
      </c>
      <c r="D486" s="205" t="s">
        <v>150</v>
      </c>
      <c r="E486" s="206" t="s">
        <v>2385</v>
      </c>
      <c r="F486" s="207" t="s">
        <v>2386</v>
      </c>
      <c r="G486" s="208" t="s">
        <v>377</v>
      </c>
      <c r="H486" s="209">
        <v>6</v>
      </c>
      <c r="I486" s="210"/>
      <c r="J486" s="211">
        <f>ROUND(I486*H486,2)</f>
        <v>0</v>
      </c>
      <c r="K486" s="207" t="s">
        <v>19</v>
      </c>
      <c r="L486" s="45"/>
      <c r="M486" s="212" t="s">
        <v>19</v>
      </c>
      <c r="N486" s="213" t="s">
        <v>43</v>
      </c>
      <c r="O486" s="85"/>
      <c r="P486" s="214">
        <f>O486*H486</f>
        <v>0</v>
      </c>
      <c r="Q486" s="214">
        <v>0</v>
      </c>
      <c r="R486" s="214">
        <f>Q486*H486</f>
        <v>0</v>
      </c>
      <c r="S486" s="214">
        <v>0</v>
      </c>
      <c r="T486" s="21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155</v>
      </c>
      <c r="AT486" s="216" t="s">
        <v>150</v>
      </c>
      <c r="AU486" s="216" t="s">
        <v>72</v>
      </c>
      <c r="AY486" s="18" t="s">
        <v>148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80</v>
      </c>
      <c r="BK486" s="217">
        <f>ROUND(I486*H486,2)</f>
        <v>0</v>
      </c>
      <c r="BL486" s="18" t="s">
        <v>155</v>
      </c>
      <c r="BM486" s="216" t="s">
        <v>2387</v>
      </c>
    </row>
    <row r="487" s="2" customFormat="1">
      <c r="A487" s="39"/>
      <c r="B487" s="40"/>
      <c r="C487" s="41"/>
      <c r="D487" s="218" t="s">
        <v>157</v>
      </c>
      <c r="E487" s="41"/>
      <c r="F487" s="219" t="s">
        <v>2386</v>
      </c>
      <c r="G487" s="41"/>
      <c r="H487" s="41"/>
      <c r="I487" s="220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157</v>
      </c>
      <c r="AU487" s="18" t="s">
        <v>72</v>
      </c>
    </row>
    <row r="488" s="2" customFormat="1" ht="16.5" customHeight="1">
      <c r="A488" s="39"/>
      <c r="B488" s="40"/>
      <c r="C488" s="205" t="s">
        <v>2388</v>
      </c>
      <c r="D488" s="205" t="s">
        <v>150</v>
      </c>
      <c r="E488" s="206" t="s">
        <v>2125</v>
      </c>
      <c r="F488" s="207" t="s">
        <v>2126</v>
      </c>
      <c r="G488" s="208" t="s">
        <v>377</v>
      </c>
      <c r="H488" s="209">
        <v>3</v>
      </c>
      <c r="I488" s="210"/>
      <c r="J488" s="211">
        <f>ROUND(I488*H488,2)</f>
        <v>0</v>
      </c>
      <c r="K488" s="207" t="s">
        <v>19</v>
      </c>
      <c r="L488" s="45"/>
      <c r="M488" s="212" t="s">
        <v>19</v>
      </c>
      <c r="N488" s="213" t="s">
        <v>43</v>
      </c>
      <c r="O488" s="85"/>
      <c r="P488" s="214">
        <f>O488*H488</f>
        <v>0</v>
      </c>
      <c r="Q488" s="214">
        <v>0</v>
      </c>
      <c r="R488" s="214">
        <f>Q488*H488</f>
        <v>0</v>
      </c>
      <c r="S488" s="214">
        <v>0</v>
      </c>
      <c r="T488" s="21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6" t="s">
        <v>155</v>
      </c>
      <c r="AT488" s="216" t="s">
        <v>150</v>
      </c>
      <c r="AU488" s="216" t="s">
        <v>72</v>
      </c>
      <c r="AY488" s="18" t="s">
        <v>148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8" t="s">
        <v>80</v>
      </c>
      <c r="BK488" s="217">
        <f>ROUND(I488*H488,2)</f>
        <v>0</v>
      </c>
      <c r="BL488" s="18" t="s">
        <v>155</v>
      </c>
      <c r="BM488" s="216" t="s">
        <v>2389</v>
      </c>
    </row>
    <row r="489" s="2" customFormat="1">
      <c r="A489" s="39"/>
      <c r="B489" s="40"/>
      <c r="C489" s="41"/>
      <c r="D489" s="218" t="s">
        <v>157</v>
      </c>
      <c r="E489" s="41"/>
      <c r="F489" s="219" t="s">
        <v>2126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157</v>
      </c>
      <c r="AU489" s="18" t="s">
        <v>72</v>
      </c>
    </row>
    <row r="490" s="2" customFormat="1" ht="16.5" customHeight="1">
      <c r="A490" s="39"/>
      <c r="B490" s="40"/>
      <c r="C490" s="205" t="s">
        <v>2161</v>
      </c>
      <c r="D490" s="205" t="s">
        <v>150</v>
      </c>
      <c r="E490" s="206" t="s">
        <v>2390</v>
      </c>
      <c r="F490" s="207" t="s">
        <v>2391</v>
      </c>
      <c r="G490" s="208" t="s">
        <v>377</v>
      </c>
      <c r="H490" s="209">
        <v>2</v>
      </c>
      <c r="I490" s="210"/>
      <c r="J490" s="211">
        <f>ROUND(I490*H490,2)</f>
        <v>0</v>
      </c>
      <c r="K490" s="207" t="s">
        <v>19</v>
      </c>
      <c r="L490" s="45"/>
      <c r="M490" s="212" t="s">
        <v>19</v>
      </c>
      <c r="N490" s="213" t="s">
        <v>43</v>
      </c>
      <c r="O490" s="85"/>
      <c r="P490" s="214">
        <f>O490*H490</f>
        <v>0</v>
      </c>
      <c r="Q490" s="214">
        <v>0</v>
      </c>
      <c r="R490" s="214">
        <f>Q490*H490</f>
        <v>0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155</v>
      </c>
      <c r="AT490" s="216" t="s">
        <v>150</v>
      </c>
      <c r="AU490" s="216" t="s">
        <v>72</v>
      </c>
      <c r="AY490" s="18" t="s">
        <v>148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80</v>
      </c>
      <c r="BK490" s="217">
        <f>ROUND(I490*H490,2)</f>
        <v>0</v>
      </c>
      <c r="BL490" s="18" t="s">
        <v>155</v>
      </c>
      <c r="BM490" s="216" t="s">
        <v>2392</v>
      </c>
    </row>
    <row r="491" s="2" customFormat="1">
      <c r="A491" s="39"/>
      <c r="B491" s="40"/>
      <c r="C491" s="41"/>
      <c r="D491" s="218" t="s">
        <v>157</v>
      </c>
      <c r="E491" s="41"/>
      <c r="F491" s="219" t="s">
        <v>2391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157</v>
      </c>
      <c r="AU491" s="18" t="s">
        <v>72</v>
      </c>
    </row>
    <row r="492" s="2" customFormat="1" ht="16.5" customHeight="1">
      <c r="A492" s="39"/>
      <c r="B492" s="40"/>
      <c r="C492" s="205" t="s">
        <v>2393</v>
      </c>
      <c r="D492" s="205" t="s">
        <v>150</v>
      </c>
      <c r="E492" s="206" t="s">
        <v>2394</v>
      </c>
      <c r="F492" s="207" t="s">
        <v>2395</v>
      </c>
      <c r="G492" s="208" t="s">
        <v>377</v>
      </c>
      <c r="H492" s="209">
        <v>1</v>
      </c>
      <c r="I492" s="210"/>
      <c r="J492" s="211">
        <f>ROUND(I492*H492,2)</f>
        <v>0</v>
      </c>
      <c r="K492" s="207" t="s">
        <v>19</v>
      </c>
      <c r="L492" s="45"/>
      <c r="M492" s="212" t="s">
        <v>19</v>
      </c>
      <c r="N492" s="213" t="s">
        <v>43</v>
      </c>
      <c r="O492" s="85"/>
      <c r="P492" s="214">
        <f>O492*H492</f>
        <v>0</v>
      </c>
      <c r="Q492" s="214">
        <v>0</v>
      </c>
      <c r="R492" s="214">
        <f>Q492*H492</f>
        <v>0</v>
      </c>
      <c r="S492" s="214">
        <v>0</v>
      </c>
      <c r="T492" s="21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6" t="s">
        <v>155</v>
      </c>
      <c r="AT492" s="216" t="s">
        <v>150</v>
      </c>
      <c r="AU492" s="216" t="s">
        <v>72</v>
      </c>
      <c r="AY492" s="18" t="s">
        <v>148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8" t="s">
        <v>80</v>
      </c>
      <c r="BK492" s="217">
        <f>ROUND(I492*H492,2)</f>
        <v>0</v>
      </c>
      <c r="BL492" s="18" t="s">
        <v>155</v>
      </c>
      <c r="BM492" s="216" t="s">
        <v>2396</v>
      </c>
    </row>
    <row r="493" s="2" customFormat="1">
      <c r="A493" s="39"/>
      <c r="B493" s="40"/>
      <c r="C493" s="41"/>
      <c r="D493" s="218" t="s">
        <v>157</v>
      </c>
      <c r="E493" s="41"/>
      <c r="F493" s="219" t="s">
        <v>2395</v>
      </c>
      <c r="G493" s="41"/>
      <c r="H493" s="41"/>
      <c r="I493" s="220"/>
      <c r="J493" s="41"/>
      <c r="K493" s="41"/>
      <c r="L493" s="45"/>
      <c r="M493" s="221"/>
      <c r="N493" s="222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157</v>
      </c>
      <c r="AU493" s="18" t="s">
        <v>72</v>
      </c>
    </row>
    <row r="494" s="2" customFormat="1" ht="16.5" customHeight="1">
      <c r="A494" s="39"/>
      <c r="B494" s="40"/>
      <c r="C494" s="205" t="s">
        <v>2164</v>
      </c>
      <c r="D494" s="205" t="s">
        <v>150</v>
      </c>
      <c r="E494" s="206" t="s">
        <v>2397</v>
      </c>
      <c r="F494" s="207" t="s">
        <v>2398</v>
      </c>
      <c r="G494" s="208" t="s">
        <v>377</v>
      </c>
      <c r="H494" s="209">
        <v>6</v>
      </c>
      <c r="I494" s="210"/>
      <c r="J494" s="211">
        <f>ROUND(I494*H494,2)</f>
        <v>0</v>
      </c>
      <c r="K494" s="207" t="s">
        <v>19</v>
      </c>
      <c r="L494" s="45"/>
      <c r="M494" s="212" t="s">
        <v>19</v>
      </c>
      <c r="N494" s="213" t="s">
        <v>43</v>
      </c>
      <c r="O494" s="85"/>
      <c r="P494" s="214">
        <f>O494*H494</f>
        <v>0</v>
      </c>
      <c r="Q494" s="214">
        <v>0</v>
      </c>
      <c r="R494" s="214">
        <f>Q494*H494</f>
        <v>0</v>
      </c>
      <c r="S494" s="214">
        <v>0</v>
      </c>
      <c r="T494" s="21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6" t="s">
        <v>155</v>
      </c>
      <c r="AT494" s="216" t="s">
        <v>150</v>
      </c>
      <c r="AU494" s="216" t="s">
        <v>72</v>
      </c>
      <c r="AY494" s="18" t="s">
        <v>148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8" t="s">
        <v>80</v>
      </c>
      <c r="BK494" s="217">
        <f>ROUND(I494*H494,2)</f>
        <v>0</v>
      </c>
      <c r="BL494" s="18" t="s">
        <v>155</v>
      </c>
      <c r="BM494" s="216" t="s">
        <v>2399</v>
      </c>
    </row>
    <row r="495" s="2" customFormat="1">
      <c r="A495" s="39"/>
      <c r="B495" s="40"/>
      <c r="C495" s="41"/>
      <c r="D495" s="218" t="s">
        <v>157</v>
      </c>
      <c r="E495" s="41"/>
      <c r="F495" s="219" t="s">
        <v>2398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157</v>
      </c>
      <c r="AU495" s="18" t="s">
        <v>72</v>
      </c>
    </row>
    <row r="496" s="2" customFormat="1" ht="16.5" customHeight="1">
      <c r="A496" s="39"/>
      <c r="B496" s="40"/>
      <c r="C496" s="205" t="s">
        <v>2400</v>
      </c>
      <c r="D496" s="205" t="s">
        <v>150</v>
      </c>
      <c r="E496" s="206" t="s">
        <v>2401</v>
      </c>
      <c r="F496" s="207" t="s">
        <v>2402</v>
      </c>
      <c r="G496" s="208" t="s">
        <v>377</v>
      </c>
      <c r="H496" s="209">
        <v>1</v>
      </c>
      <c r="I496" s="210"/>
      <c r="J496" s="211">
        <f>ROUND(I496*H496,2)</f>
        <v>0</v>
      </c>
      <c r="K496" s="207" t="s">
        <v>19</v>
      </c>
      <c r="L496" s="45"/>
      <c r="M496" s="212" t="s">
        <v>19</v>
      </c>
      <c r="N496" s="213" t="s">
        <v>43</v>
      </c>
      <c r="O496" s="85"/>
      <c r="P496" s="214">
        <f>O496*H496</f>
        <v>0</v>
      </c>
      <c r="Q496" s="214">
        <v>0</v>
      </c>
      <c r="R496" s="214">
        <f>Q496*H496</f>
        <v>0</v>
      </c>
      <c r="S496" s="214">
        <v>0</v>
      </c>
      <c r="T496" s="21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6" t="s">
        <v>155</v>
      </c>
      <c r="AT496" s="216" t="s">
        <v>150</v>
      </c>
      <c r="AU496" s="216" t="s">
        <v>72</v>
      </c>
      <c r="AY496" s="18" t="s">
        <v>148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80</v>
      </c>
      <c r="BK496" s="217">
        <f>ROUND(I496*H496,2)</f>
        <v>0</v>
      </c>
      <c r="BL496" s="18" t="s">
        <v>155</v>
      </c>
      <c r="BM496" s="216" t="s">
        <v>2403</v>
      </c>
    </row>
    <row r="497" s="2" customFormat="1">
      <c r="A497" s="39"/>
      <c r="B497" s="40"/>
      <c r="C497" s="41"/>
      <c r="D497" s="218" t="s">
        <v>157</v>
      </c>
      <c r="E497" s="41"/>
      <c r="F497" s="219" t="s">
        <v>2402</v>
      </c>
      <c r="G497" s="41"/>
      <c r="H497" s="41"/>
      <c r="I497" s="220"/>
      <c r="J497" s="41"/>
      <c r="K497" s="41"/>
      <c r="L497" s="45"/>
      <c r="M497" s="221"/>
      <c r="N497" s="222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157</v>
      </c>
      <c r="AU497" s="18" t="s">
        <v>72</v>
      </c>
    </row>
    <row r="498" s="2" customFormat="1" ht="16.5" customHeight="1">
      <c r="A498" s="39"/>
      <c r="B498" s="40"/>
      <c r="C498" s="205" t="s">
        <v>2167</v>
      </c>
      <c r="D498" s="205" t="s">
        <v>150</v>
      </c>
      <c r="E498" s="206" t="s">
        <v>2404</v>
      </c>
      <c r="F498" s="207" t="s">
        <v>2405</v>
      </c>
      <c r="G498" s="208" t="s">
        <v>377</v>
      </c>
      <c r="H498" s="209">
        <v>5</v>
      </c>
      <c r="I498" s="210"/>
      <c r="J498" s="211">
        <f>ROUND(I498*H498,2)</f>
        <v>0</v>
      </c>
      <c r="K498" s="207" t="s">
        <v>19</v>
      </c>
      <c r="L498" s="45"/>
      <c r="M498" s="212" t="s">
        <v>19</v>
      </c>
      <c r="N498" s="213" t="s">
        <v>43</v>
      </c>
      <c r="O498" s="85"/>
      <c r="P498" s="214">
        <f>O498*H498</f>
        <v>0</v>
      </c>
      <c r="Q498" s="214">
        <v>0</v>
      </c>
      <c r="R498" s="214">
        <f>Q498*H498</f>
        <v>0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155</v>
      </c>
      <c r="AT498" s="216" t="s">
        <v>150</v>
      </c>
      <c r="AU498" s="216" t="s">
        <v>72</v>
      </c>
      <c r="AY498" s="18" t="s">
        <v>148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80</v>
      </c>
      <c r="BK498" s="217">
        <f>ROUND(I498*H498,2)</f>
        <v>0</v>
      </c>
      <c r="BL498" s="18" t="s">
        <v>155</v>
      </c>
      <c r="BM498" s="216" t="s">
        <v>2406</v>
      </c>
    </row>
    <row r="499" s="2" customFormat="1">
      <c r="A499" s="39"/>
      <c r="B499" s="40"/>
      <c r="C499" s="41"/>
      <c r="D499" s="218" t="s">
        <v>157</v>
      </c>
      <c r="E499" s="41"/>
      <c r="F499" s="219" t="s">
        <v>2405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157</v>
      </c>
      <c r="AU499" s="18" t="s">
        <v>72</v>
      </c>
    </row>
    <row r="500" s="2" customFormat="1" ht="21.75" customHeight="1">
      <c r="A500" s="39"/>
      <c r="B500" s="40"/>
      <c r="C500" s="205" t="s">
        <v>2407</v>
      </c>
      <c r="D500" s="205" t="s">
        <v>150</v>
      </c>
      <c r="E500" s="206" t="s">
        <v>2408</v>
      </c>
      <c r="F500" s="207" t="s">
        <v>2409</v>
      </c>
      <c r="G500" s="208" t="s">
        <v>377</v>
      </c>
      <c r="H500" s="209">
        <v>34</v>
      </c>
      <c r="I500" s="210"/>
      <c r="J500" s="211">
        <f>ROUND(I500*H500,2)</f>
        <v>0</v>
      </c>
      <c r="K500" s="207" t="s">
        <v>19</v>
      </c>
      <c r="L500" s="45"/>
      <c r="M500" s="212" t="s">
        <v>19</v>
      </c>
      <c r="N500" s="213" t="s">
        <v>43</v>
      </c>
      <c r="O500" s="85"/>
      <c r="P500" s="214">
        <f>O500*H500</f>
        <v>0</v>
      </c>
      <c r="Q500" s="214">
        <v>0</v>
      </c>
      <c r="R500" s="214">
        <f>Q500*H500</f>
        <v>0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155</v>
      </c>
      <c r="AT500" s="216" t="s">
        <v>150</v>
      </c>
      <c r="AU500" s="216" t="s">
        <v>72</v>
      </c>
      <c r="AY500" s="18" t="s">
        <v>148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80</v>
      </c>
      <c r="BK500" s="217">
        <f>ROUND(I500*H500,2)</f>
        <v>0</v>
      </c>
      <c r="BL500" s="18" t="s">
        <v>155</v>
      </c>
      <c r="BM500" s="216" t="s">
        <v>2410</v>
      </c>
    </row>
    <row r="501" s="2" customFormat="1">
      <c r="A501" s="39"/>
      <c r="B501" s="40"/>
      <c r="C501" s="41"/>
      <c r="D501" s="218" t="s">
        <v>157</v>
      </c>
      <c r="E501" s="41"/>
      <c r="F501" s="219" t="s">
        <v>2409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157</v>
      </c>
      <c r="AU501" s="18" t="s">
        <v>72</v>
      </c>
    </row>
    <row r="502" s="2" customFormat="1" ht="21.75" customHeight="1">
      <c r="A502" s="39"/>
      <c r="B502" s="40"/>
      <c r="C502" s="205" t="s">
        <v>2170</v>
      </c>
      <c r="D502" s="205" t="s">
        <v>150</v>
      </c>
      <c r="E502" s="206" t="s">
        <v>2411</v>
      </c>
      <c r="F502" s="207" t="s">
        <v>2412</v>
      </c>
      <c r="G502" s="208" t="s">
        <v>377</v>
      </c>
      <c r="H502" s="209">
        <v>34</v>
      </c>
      <c r="I502" s="210"/>
      <c r="J502" s="211">
        <f>ROUND(I502*H502,2)</f>
        <v>0</v>
      </c>
      <c r="K502" s="207" t="s">
        <v>19</v>
      </c>
      <c r="L502" s="45"/>
      <c r="M502" s="212" t="s">
        <v>19</v>
      </c>
      <c r="N502" s="213" t="s">
        <v>43</v>
      </c>
      <c r="O502" s="85"/>
      <c r="P502" s="214">
        <f>O502*H502</f>
        <v>0</v>
      </c>
      <c r="Q502" s="214">
        <v>0</v>
      </c>
      <c r="R502" s="214">
        <f>Q502*H502</f>
        <v>0</v>
      </c>
      <c r="S502" s="214">
        <v>0</v>
      </c>
      <c r="T502" s="21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6" t="s">
        <v>155</v>
      </c>
      <c r="AT502" s="216" t="s">
        <v>150</v>
      </c>
      <c r="AU502" s="216" t="s">
        <v>72</v>
      </c>
      <c r="AY502" s="18" t="s">
        <v>148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8" t="s">
        <v>80</v>
      </c>
      <c r="BK502" s="217">
        <f>ROUND(I502*H502,2)</f>
        <v>0</v>
      </c>
      <c r="BL502" s="18" t="s">
        <v>155</v>
      </c>
      <c r="BM502" s="216" t="s">
        <v>2413</v>
      </c>
    </row>
    <row r="503" s="2" customFormat="1">
      <c r="A503" s="39"/>
      <c r="B503" s="40"/>
      <c r="C503" s="41"/>
      <c r="D503" s="218" t="s">
        <v>157</v>
      </c>
      <c r="E503" s="41"/>
      <c r="F503" s="219" t="s">
        <v>2412</v>
      </c>
      <c r="G503" s="41"/>
      <c r="H503" s="41"/>
      <c r="I503" s="220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157</v>
      </c>
      <c r="AU503" s="18" t="s">
        <v>72</v>
      </c>
    </row>
    <row r="504" s="2" customFormat="1" ht="21.75" customHeight="1">
      <c r="A504" s="39"/>
      <c r="B504" s="40"/>
      <c r="C504" s="205" t="s">
        <v>2414</v>
      </c>
      <c r="D504" s="205" t="s">
        <v>150</v>
      </c>
      <c r="E504" s="206" t="s">
        <v>2415</v>
      </c>
      <c r="F504" s="207" t="s">
        <v>2416</v>
      </c>
      <c r="G504" s="208" t="s">
        <v>377</v>
      </c>
      <c r="H504" s="209">
        <v>1</v>
      </c>
      <c r="I504" s="210"/>
      <c r="J504" s="211">
        <f>ROUND(I504*H504,2)</f>
        <v>0</v>
      </c>
      <c r="K504" s="207" t="s">
        <v>19</v>
      </c>
      <c r="L504" s="45"/>
      <c r="M504" s="212" t="s">
        <v>19</v>
      </c>
      <c r="N504" s="213" t="s">
        <v>43</v>
      </c>
      <c r="O504" s="85"/>
      <c r="P504" s="214">
        <f>O504*H504</f>
        <v>0</v>
      </c>
      <c r="Q504" s="214">
        <v>0</v>
      </c>
      <c r="R504" s="214">
        <f>Q504*H504</f>
        <v>0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155</v>
      </c>
      <c r="AT504" s="216" t="s">
        <v>150</v>
      </c>
      <c r="AU504" s="216" t="s">
        <v>72</v>
      </c>
      <c r="AY504" s="18" t="s">
        <v>148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80</v>
      </c>
      <c r="BK504" s="217">
        <f>ROUND(I504*H504,2)</f>
        <v>0</v>
      </c>
      <c r="BL504" s="18" t="s">
        <v>155</v>
      </c>
      <c r="BM504" s="216" t="s">
        <v>2417</v>
      </c>
    </row>
    <row r="505" s="2" customFormat="1">
      <c r="A505" s="39"/>
      <c r="B505" s="40"/>
      <c r="C505" s="41"/>
      <c r="D505" s="218" t="s">
        <v>157</v>
      </c>
      <c r="E505" s="41"/>
      <c r="F505" s="219" t="s">
        <v>2416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157</v>
      </c>
      <c r="AU505" s="18" t="s">
        <v>72</v>
      </c>
    </row>
    <row r="506" s="2" customFormat="1" ht="21.75" customHeight="1">
      <c r="A506" s="39"/>
      <c r="B506" s="40"/>
      <c r="C506" s="205" t="s">
        <v>2174</v>
      </c>
      <c r="D506" s="205" t="s">
        <v>150</v>
      </c>
      <c r="E506" s="206" t="s">
        <v>2418</v>
      </c>
      <c r="F506" s="207" t="s">
        <v>2419</v>
      </c>
      <c r="G506" s="208" t="s">
        <v>377</v>
      </c>
      <c r="H506" s="209">
        <v>1</v>
      </c>
      <c r="I506" s="210"/>
      <c r="J506" s="211">
        <f>ROUND(I506*H506,2)</f>
        <v>0</v>
      </c>
      <c r="K506" s="207" t="s">
        <v>19</v>
      </c>
      <c r="L506" s="45"/>
      <c r="M506" s="212" t="s">
        <v>19</v>
      </c>
      <c r="N506" s="213" t="s">
        <v>43</v>
      </c>
      <c r="O506" s="85"/>
      <c r="P506" s="214">
        <f>O506*H506</f>
        <v>0</v>
      </c>
      <c r="Q506" s="214">
        <v>0</v>
      </c>
      <c r="R506" s="214">
        <f>Q506*H506</f>
        <v>0</v>
      </c>
      <c r="S506" s="214">
        <v>0</v>
      </c>
      <c r="T506" s="215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6" t="s">
        <v>155</v>
      </c>
      <c r="AT506" s="216" t="s">
        <v>150</v>
      </c>
      <c r="AU506" s="216" t="s">
        <v>72</v>
      </c>
      <c r="AY506" s="18" t="s">
        <v>148</v>
      </c>
      <c r="BE506" s="217">
        <f>IF(N506="základní",J506,0)</f>
        <v>0</v>
      </c>
      <c r="BF506" s="217">
        <f>IF(N506="snížená",J506,0)</f>
        <v>0</v>
      </c>
      <c r="BG506" s="217">
        <f>IF(N506="zákl. přenesená",J506,0)</f>
        <v>0</v>
      </c>
      <c r="BH506" s="217">
        <f>IF(N506="sníž. přenesená",J506,0)</f>
        <v>0</v>
      </c>
      <c r="BI506" s="217">
        <f>IF(N506="nulová",J506,0)</f>
        <v>0</v>
      </c>
      <c r="BJ506" s="18" t="s">
        <v>80</v>
      </c>
      <c r="BK506" s="217">
        <f>ROUND(I506*H506,2)</f>
        <v>0</v>
      </c>
      <c r="BL506" s="18" t="s">
        <v>155</v>
      </c>
      <c r="BM506" s="216" t="s">
        <v>2420</v>
      </c>
    </row>
    <row r="507" s="2" customFormat="1">
      <c r="A507" s="39"/>
      <c r="B507" s="40"/>
      <c r="C507" s="41"/>
      <c r="D507" s="218" t="s">
        <v>157</v>
      </c>
      <c r="E507" s="41"/>
      <c r="F507" s="219" t="s">
        <v>2419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157</v>
      </c>
      <c r="AU507" s="18" t="s">
        <v>72</v>
      </c>
    </row>
    <row r="508" s="2" customFormat="1" ht="16.5" customHeight="1">
      <c r="A508" s="39"/>
      <c r="B508" s="40"/>
      <c r="C508" s="205" t="s">
        <v>2421</v>
      </c>
      <c r="D508" s="205" t="s">
        <v>150</v>
      </c>
      <c r="E508" s="206" t="s">
        <v>2422</v>
      </c>
      <c r="F508" s="207" t="s">
        <v>2423</v>
      </c>
      <c r="G508" s="208" t="s">
        <v>377</v>
      </c>
      <c r="H508" s="209">
        <v>8</v>
      </c>
      <c r="I508" s="210"/>
      <c r="J508" s="211">
        <f>ROUND(I508*H508,2)</f>
        <v>0</v>
      </c>
      <c r="K508" s="207" t="s">
        <v>19</v>
      </c>
      <c r="L508" s="45"/>
      <c r="M508" s="212" t="s">
        <v>19</v>
      </c>
      <c r="N508" s="213" t="s">
        <v>43</v>
      </c>
      <c r="O508" s="85"/>
      <c r="P508" s="214">
        <f>O508*H508</f>
        <v>0</v>
      </c>
      <c r="Q508" s="214">
        <v>0</v>
      </c>
      <c r="R508" s="214">
        <f>Q508*H508</f>
        <v>0</v>
      </c>
      <c r="S508" s="214">
        <v>0</v>
      </c>
      <c r="T508" s="21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6" t="s">
        <v>155</v>
      </c>
      <c r="AT508" s="216" t="s">
        <v>150</v>
      </c>
      <c r="AU508" s="216" t="s">
        <v>72</v>
      </c>
      <c r="AY508" s="18" t="s">
        <v>148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8" t="s">
        <v>80</v>
      </c>
      <c r="BK508" s="217">
        <f>ROUND(I508*H508,2)</f>
        <v>0</v>
      </c>
      <c r="BL508" s="18" t="s">
        <v>155</v>
      </c>
      <c r="BM508" s="216" t="s">
        <v>2424</v>
      </c>
    </row>
    <row r="509" s="2" customFormat="1">
      <c r="A509" s="39"/>
      <c r="B509" s="40"/>
      <c r="C509" s="41"/>
      <c r="D509" s="218" t="s">
        <v>157</v>
      </c>
      <c r="E509" s="41"/>
      <c r="F509" s="219" t="s">
        <v>2423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157</v>
      </c>
      <c r="AU509" s="18" t="s">
        <v>72</v>
      </c>
    </row>
    <row r="510" s="2" customFormat="1" ht="24.15" customHeight="1">
      <c r="A510" s="39"/>
      <c r="B510" s="40"/>
      <c r="C510" s="205" t="s">
        <v>2177</v>
      </c>
      <c r="D510" s="205" t="s">
        <v>150</v>
      </c>
      <c r="E510" s="206" t="s">
        <v>374</v>
      </c>
      <c r="F510" s="207" t="s">
        <v>2425</v>
      </c>
      <c r="G510" s="208" t="s">
        <v>377</v>
      </c>
      <c r="H510" s="209">
        <v>3</v>
      </c>
      <c r="I510" s="210"/>
      <c r="J510" s="211">
        <f>ROUND(I510*H510,2)</f>
        <v>0</v>
      </c>
      <c r="K510" s="207" t="s">
        <v>19</v>
      </c>
      <c r="L510" s="45"/>
      <c r="M510" s="212" t="s">
        <v>19</v>
      </c>
      <c r="N510" s="213" t="s">
        <v>43</v>
      </c>
      <c r="O510" s="85"/>
      <c r="P510" s="214">
        <f>O510*H510</f>
        <v>0</v>
      </c>
      <c r="Q510" s="214">
        <v>0</v>
      </c>
      <c r="R510" s="214">
        <f>Q510*H510</f>
        <v>0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155</v>
      </c>
      <c r="AT510" s="216" t="s">
        <v>150</v>
      </c>
      <c r="AU510" s="216" t="s">
        <v>72</v>
      </c>
      <c r="AY510" s="18" t="s">
        <v>148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80</v>
      </c>
      <c r="BK510" s="217">
        <f>ROUND(I510*H510,2)</f>
        <v>0</v>
      </c>
      <c r="BL510" s="18" t="s">
        <v>155</v>
      </c>
      <c r="BM510" s="216" t="s">
        <v>2426</v>
      </c>
    </row>
    <row r="511" s="2" customFormat="1">
      <c r="A511" s="39"/>
      <c r="B511" s="40"/>
      <c r="C511" s="41"/>
      <c r="D511" s="218" t="s">
        <v>157</v>
      </c>
      <c r="E511" s="41"/>
      <c r="F511" s="219" t="s">
        <v>2425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157</v>
      </c>
      <c r="AU511" s="18" t="s">
        <v>72</v>
      </c>
    </row>
    <row r="512" s="2" customFormat="1" ht="16.5" customHeight="1">
      <c r="A512" s="39"/>
      <c r="B512" s="40"/>
      <c r="C512" s="205" t="s">
        <v>2427</v>
      </c>
      <c r="D512" s="205" t="s">
        <v>150</v>
      </c>
      <c r="E512" s="206" t="s">
        <v>2428</v>
      </c>
      <c r="F512" s="207" t="s">
        <v>2429</v>
      </c>
      <c r="G512" s="208" t="s">
        <v>377</v>
      </c>
      <c r="H512" s="209">
        <v>3</v>
      </c>
      <c r="I512" s="210"/>
      <c r="J512" s="211">
        <f>ROUND(I512*H512,2)</f>
        <v>0</v>
      </c>
      <c r="K512" s="207" t="s">
        <v>19</v>
      </c>
      <c r="L512" s="45"/>
      <c r="M512" s="212" t="s">
        <v>19</v>
      </c>
      <c r="N512" s="213" t="s">
        <v>43</v>
      </c>
      <c r="O512" s="85"/>
      <c r="P512" s="214">
        <f>O512*H512</f>
        <v>0</v>
      </c>
      <c r="Q512" s="214">
        <v>0</v>
      </c>
      <c r="R512" s="214">
        <f>Q512*H512</f>
        <v>0</v>
      </c>
      <c r="S512" s="214">
        <v>0</v>
      </c>
      <c r="T512" s="215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16" t="s">
        <v>155</v>
      </c>
      <c r="AT512" s="216" t="s">
        <v>150</v>
      </c>
      <c r="AU512" s="216" t="s">
        <v>72</v>
      </c>
      <c r="AY512" s="18" t="s">
        <v>148</v>
      </c>
      <c r="BE512" s="217">
        <f>IF(N512="základní",J512,0)</f>
        <v>0</v>
      </c>
      <c r="BF512" s="217">
        <f>IF(N512="snížená",J512,0)</f>
        <v>0</v>
      </c>
      <c r="BG512" s="217">
        <f>IF(N512="zákl. přenesená",J512,0)</f>
        <v>0</v>
      </c>
      <c r="BH512" s="217">
        <f>IF(N512="sníž. přenesená",J512,0)</f>
        <v>0</v>
      </c>
      <c r="BI512" s="217">
        <f>IF(N512="nulová",J512,0)</f>
        <v>0</v>
      </c>
      <c r="BJ512" s="18" t="s">
        <v>80</v>
      </c>
      <c r="BK512" s="217">
        <f>ROUND(I512*H512,2)</f>
        <v>0</v>
      </c>
      <c r="BL512" s="18" t="s">
        <v>155</v>
      </c>
      <c r="BM512" s="216" t="s">
        <v>2430</v>
      </c>
    </row>
    <row r="513" s="2" customFormat="1">
      <c r="A513" s="39"/>
      <c r="B513" s="40"/>
      <c r="C513" s="41"/>
      <c r="D513" s="218" t="s">
        <v>157</v>
      </c>
      <c r="E513" s="41"/>
      <c r="F513" s="219" t="s">
        <v>2429</v>
      </c>
      <c r="G513" s="41"/>
      <c r="H513" s="41"/>
      <c r="I513" s="220"/>
      <c r="J513" s="41"/>
      <c r="K513" s="41"/>
      <c r="L513" s="45"/>
      <c r="M513" s="221"/>
      <c r="N513" s="222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157</v>
      </c>
      <c r="AU513" s="18" t="s">
        <v>72</v>
      </c>
    </row>
    <row r="514" s="2" customFormat="1" ht="24.15" customHeight="1">
      <c r="A514" s="39"/>
      <c r="B514" s="40"/>
      <c r="C514" s="205" t="s">
        <v>2178</v>
      </c>
      <c r="D514" s="205" t="s">
        <v>150</v>
      </c>
      <c r="E514" s="206" t="s">
        <v>383</v>
      </c>
      <c r="F514" s="207" t="s">
        <v>2425</v>
      </c>
      <c r="G514" s="208" t="s">
        <v>377</v>
      </c>
      <c r="H514" s="209">
        <v>2</v>
      </c>
      <c r="I514" s="210"/>
      <c r="J514" s="211">
        <f>ROUND(I514*H514,2)</f>
        <v>0</v>
      </c>
      <c r="K514" s="207" t="s">
        <v>19</v>
      </c>
      <c r="L514" s="45"/>
      <c r="M514" s="212" t="s">
        <v>19</v>
      </c>
      <c r="N514" s="213" t="s">
        <v>43</v>
      </c>
      <c r="O514" s="85"/>
      <c r="P514" s="214">
        <f>O514*H514</f>
        <v>0</v>
      </c>
      <c r="Q514" s="214">
        <v>0</v>
      </c>
      <c r="R514" s="214">
        <f>Q514*H514</f>
        <v>0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155</v>
      </c>
      <c r="AT514" s="216" t="s">
        <v>150</v>
      </c>
      <c r="AU514" s="216" t="s">
        <v>72</v>
      </c>
      <c r="AY514" s="18" t="s">
        <v>148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80</v>
      </c>
      <c r="BK514" s="217">
        <f>ROUND(I514*H514,2)</f>
        <v>0</v>
      </c>
      <c r="BL514" s="18" t="s">
        <v>155</v>
      </c>
      <c r="BM514" s="216" t="s">
        <v>2431</v>
      </c>
    </row>
    <row r="515" s="2" customFormat="1">
      <c r="A515" s="39"/>
      <c r="B515" s="40"/>
      <c r="C515" s="41"/>
      <c r="D515" s="218" t="s">
        <v>157</v>
      </c>
      <c r="E515" s="41"/>
      <c r="F515" s="219" t="s">
        <v>2425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157</v>
      </c>
      <c r="AU515" s="18" t="s">
        <v>72</v>
      </c>
    </row>
    <row r="516" s="2" customFormat="1" ht="16.5" customHeight="1">
      <c r="A516" s="39"/>
      <c r="B516" s="40"/>
      <c r="C516" s="205" t="s">
        <v>2432</v>
      </c>
      <c r="D516" s="205" t="s">
        <v>150</v>
      </c>
      <c r="E516" s="206" t="s">
        <v>2433</v>
      </c>
      <c r="F516" s="207" t="s">
        <v>2429</v>
      </c>
      <c r="G516" s="208" t="s">
        <v>377</v>
      </c>
      <c r="H516" s="209">
        <v>2</v>
      </c>
      <c r="I516" s="210"/>
      <c r="J516" s="211">
        <f>ROUND(I516*H516,2)</f>
        <v>0</v>
      </c>
      <c r="K516" s="207" t="s">
        <v>19</v>
      </c>
      <c r="L516" s="45"/>
      <c r="M516" s="212" t="s">
        <v>19</v>
      </c>
      <c r="N516" s="213" t="s">
        <v>43</v>
      </c>
      <c r="O516" s="85"/>
      <c r="P516" s="214">
        <f>O516*H516</f>
        <v>0</v>
      </c>
      <c r="Q516" s="214">
        <v>0</v>
      </c>
      <c r="R516" s="214">
        <f>Q516*H516</f>
        <v>0</v>
      </c>
      <c r="S516" s="214">
        <v>0</v>
      </c>
      <c r="T516" s="21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6" t="s">
        <v>155</v>
      </c>
      <c r="AT516" s="216" t="s">
        <v>150</v>
      </c>
      <c r="AU516" s="216" t="s">
        <v>72</v>
      </c>
      <c r="AY516" s="18" t="s">
        <v>148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8" t="s">
        <v>80</v>
      </c>
      <c r="BK516" s="217">
        <f>ROUND(I516*H516,2)</f>
        <v>0</v>
      </c>
      <c r="BL516" s="18" t="s">
        <v>155</v>
      </c>
      <c r="BM516" s="216" t="s">
        <v>2434</v>
      </c>
    </row>
    <row r="517" s="2" customFormat="1">
      <c r="A517" s="39"/>
      <c r="B517" s="40"/>
      <c r="C517" s="41"/>
      <c r="D517" s="218" t="s">
        <v>157</v>
      </c>
      <c r="E517" s="41"/>
      <c r="F517" s="219" t="s">
        <v>2429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157</v>
      </c>
      <c r="AU517" s="18" t="s">
        <v>72</v>
      </c>
    </row>
    <row r="518" s="2" customFormat="1" ht="24.15" customHeight="1">
      <c r="A518" s="39"/>
      <c r="B518" s="40"/>
      <c r="C518" s="205" t="s">
        <v>2180</v>
      </c>
      <c r="D518" s="205" t="s">
        <v>150</v>
      </c>
      <c r="E518" s="206" t="s">
        <v>389</v>
      </c>
      <c r="F518" s="207" t="s">
        <v>2425</v>
      </c>
      <c r="G518" s="208" t="s">
        <v>377</v>
      </c>
      <c r="H518" s="209">
        <v>1</v>
      </c>
      <c r="I518" s="210"/>
      <c r="J518" s="211">
        <f>ROUND(I518*H518,2)</f>
        <v>0</v>
      </c>
      <c r="K518" s="207" t="s">
        <v>19</v>
      </c>
      <c r="L518" s="45"/>
      <c r="M518" s="212" t="s">
        <v>19</v>
      </c>
      <c r="N518" s="213" t="s">
        <v>43</v>
      </c>
      <c r="O518" s="85"/>
      <c r="P518" s="214">
        <f>O518*H518</f>
        <v>0</v>
      </c>
      <c r="Q518" s="214">
        <v>0</v>
      </c>
      <c r="R518" s="214">
        <f>Q518*H518</f>
        <v>0</v>
      </c>
      <c r="S518" s="214">
        <v>0</v>
      </c>
      <c r="T518" s="215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16" t="s">
        <v>155</v>
      </c>
      <c r="AT518" s="216" t="s">
        <v>150</v>
      </c>
      <c r="AU518" s="216" t="s">
        <v>72</v>
      </c>
      <c r="AY518" s="18" t="s">
        <v>148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18" t="s">
        <v>80</v>
      </c>
      <c r="BK518" s="217">
        <f>ROUND(I518*H518,2)</f>
        <v>0</v>
      </c>
      <c r="BL518" s="18" t="s">
        <v>155</v>
      </c>
      <c r="BM518" s="216" t="s">
        <v>2435</v>
      </c>
    </row>
    <row r="519" s="2" customFormat="1">
      <c r="A519" s="39"/>
      <c r="B519" s="40"/>
      <c r="C519" s="41"/>
      <c r="D519" s="218" t="s">
        <v>157</v>
      </c>
      <c r="E519" s="41"/>
      <c r="F519" s="219" t="s">
        <v>2425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157</v>
      </c>
      <c r="AU519" s="18" t="s">
        <v>72</v>
      </c>
    </row>
    <row r="520" s="2" customFormat="1" ht="16.5" customHeight="1">
      <c r="A520" s="39"/>
      <c r="B520" s="40"/>
      <c r="C520" s="205" t="s">
        <v>2436</v>
      </c>
      <c r="D520" s="205" t="s">
        <v>150</v>
      </c>
      <c r="E520" s="206" t="s">
        <v>2437</v>
      </c>
      <c r="F520" s="207" t="s">
        <v>2429</v>
      </c>
      <c r="G520" s="208" t="s">
        <v>377</v>
      </c>
      <c r="H520" s="209">
        <v>1</v>
      </c>
      <c r="I520" s="210"/>
      <c r="J520" s="211">
        <f>ROUND(I520*H520,2)</f>
        <v>0</v>
      </c>
      <c r="K520" s="207" t="s">
        <v>19</v>
      </c>
      <c r="L520" s="45"/>
      <c r="M520" s="212" t="s">
        <v>19</v>
      </c>
      <c r="N520" s="213" t="s">
        <v>43</v>
      </c>
      <c r="O520" s="85"/>
      <c r="P520" s="214">
        <f>O520*H520</f>
        <v>0</v>
      </c>
      <c r="Q520" s="214">
        <v>0</v>
      </c>
      <c r="R520" s="214">
        <f>Q520*H520</f>
        <v>0</v>
      </c>
      <c r="S520" s="214">
        <v>0</v>
      </c>
      <c r="T520" s="215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6" t="s">
        <v>155</v>
      </c>
      <c r="AT520" s="216" t="s">
        <v>150</v>
      </c>
      <c r="AU520" s="216" t="s">
        <v>72</v>
      </c>
      <c r="AY520" s="18" t="s">
        <v>148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80</v>
      </c>
      <c r="BK520" s="217">
        <f>ROUND(I520*H520,2)</f>
        <v>0</v>
      </c>
      <c r="BL520" s="18" t="s">
        <v>155</v>
      </c>
      <c r="BM520" s="216" t="s">
        <v>2438</v>
      </c>
    </row>
    <row r="521" s="2" customFormat="1">
      <c r="A521" s="39"/>
      <c r="B521" s="40"/>
      <c r="C521" s="41"/>
      <c r="D521" s="218" t="s">
        <v>157</v>
      </c>
      <c r="E521" s="41"/>
      <c r="F521" s="219" t="s">
        <v>2429</v>
      </c>
      <c r="G521" s="41"/>
      <c r="H521" s="41"/>
      <c r="I521" s="220"/>
      <c r="J521" s="41"/>
      <c r="K521" s="41"/>
      <c r="L521" s="45"/>
      <c r="M521" s="221"/>
      <c r="N521" s="222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157</v>
      </c>
      <c r="AU521" s="18" t="s">
        <v>72</v>
      </c>
    </row>
    <row r="522" s="2" customFormat="1" ht="21.75" customHeight="1">
      <c r="A522" s="39"/>
      <c r="B522" s="40"/>
      <c r="C522" s="205" t="s">
        <v>2181</v>
      </c>
      <c r="D522" s="205" t="s">
        <v>150</v>
      </c>
      <c r="E522" s="206" t="s">
        <v>2439</v>
      </c>
      <c r="F522" s="207" t="s">
        <v>2440</v>
      </c>
      <c r="G522" s="208" t="s">
        <v>377</v>
      </c>
      <c r="H522" s="209">
        <v>2</v>
      </c>
      <c r="I522" s="210"/>
      <c r="J522" s="211">
        <f>ROUND(I522*H522,2)</f>
        <v>0</v>
      </c>
      <c r="K522" s="207" t="s">
        <v>19</v>
      </c>
      <c r="L522" s="45"/>
      <c r="M522" s="212" t="s">
        <v>19</v>
      </c>
      <c r="N522" s="213" t="s">
        <v>43</v>
      </c>
      <c r="O522" s="85"/>
      <c r="P522" s="214">
        <f>O522*H522</f>
        <v>0</v>
      </c>
      <c r="Q522" s="214">
        <v>0</v>
      </c>
      <c r="R522" s="214">
        <f>Q522*H522</f>
        <v>0</v>
      </c>
      <c r="S522" s="214">
        <v>0</v>
      </c>
      <c r="T522" s="215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16" t="s">
        <v>155</v>
      </c>
      <c r="AT522" s="216" t="s">
        <v>150</v>
      </c>
      <c r="AU522" s="216" t="s">
        <v>72</v>
      </c>
      <c r="AY522" s="18" t="s">
        <v>148</v>
      </c>
      <c r="BE522" s="217">
        <f>IF(N522="základní",J522,0)</f>
        <v>0</v>
      </c>
      <c r="BF522" s="217">
        <f>IF(N522="snížená",J522,0)</f>
        <v>0</v>
      </c>
      <c r="BG522" s="217">
        <f>IF(N522="zákl. přenesená",J522,0)</f>
        <v>0</v>
      </c>
      <c r="BH522" s="217">
        <f>IF(N522="sníž. přenesená",J522,0)</f>
        <v>0</v>
      </c>
      <c r="BI522" s="217">
        <f>IF(N522="nulová",J522,0)</f>
        <v>0</v>
      </c>
      <c r="BJ522" s="18" t="s">
        <v>80</v>
      </c>
      <c r="BK522" s="217">
        <f>ROUND(I522*H522,2)</f>
        <v>0</v>
      </c>
      <c r="BL522" s="18" t="s">
        <v>155</v>
      </c>
      <c r="BM522" s="216" t="s">
        <v>2441</v>
      </c>
    </row>
    <row r="523" s="2" customFormat="1">
      <c r="A523" s="39"/>
      <c r="B523" s="40"/>
      <c r="C523" s="41"/>
      <c r="D523" s="218" t="s">
        <v>157</v>
      </c>
      <c r="E523" s="41"/>
      <c r="F523" s="219" t="s">
        <v>2440</v>
      </c>
      <c r="G523" s="41"/>
      <c r="H523" s="41"/>
      <c r="I523" s="220"/>
      <c r="J523" s="41"/>
      <c r="K523" s="41"/>
      <c r="L523" s="45"/>
      <c r="M523" s="221"/>
      <c r="N523" s="222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157</v>
      </c>
      <c r="AU523" s="18" t="s">
        <v>72</v>
      </c>
    </row>
    <row r="524" s="2" customFormat="1" ht="16.5" customHeight="1">
      <c r="A524" s="39"/>
      <c r="B524" s="40"/>
      <c r="C524" s="205" t="s">
        <v>2442</v>
      </c>
      <c r="D524" s="205" t="s">
        <v>150</v>
      </c>
      <c r="E524" s="206" t="s">
        <v>2443</v>
      </c>
      <c r="F524" s="207" t="s">
        <v>2444</v>
      </c>
      <c r="G524" s="208" t="s">
        <v>377</v>
      </c>
      <c r="H524" s="209">
        <v>6</v>
      </c>
      <c r="I524" s="210"/>
      <c r="J524" s="211">
        <f>ROUND(I524*H524,2)</f>
        <v>0</v>
      </c>
      <c r="K524" s="207" t="s">
        <v>19</v>
      </c>
      <c r="L524" s="45"/>
      <c r="M524" s="212" t="s">
        <v>19</v>
      </c>
      <c r="N524" s="213" t="s">
        <v>43</v>
      </c>
      <c r="O524" s="85"/>
      <c r="P524" s="214">
        <f>O524*H524</f>
        <v>0</v>
      </c>
      <c r="Q524" s="214">
        <v>0</v>
      </c>
      <c r="R524" s="214">
        <f>Q524*H524</f>
        <v>0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155</v>
      </c>
      <c r="AT524" s="216" t="s">
        <v>150</v>
      </c>
      <c r="AU524" s="216" t="s">
        <v>72</v>
      </c>
      <c r="AY524" s="18" t="s">
        <v>148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80</v>
      </c>
      <c r="BK524" s="217">
        <f>ROUND(I524*H524,2)</f>
        <v>0</v>
      </c>
      <c r="BL524" s="18" t="s">
        <v>155</v>
      </c>
      <c r="BM524" s="216" t="s">
        <v>2445</v>
      </c>
    </row>
    <row r="525" s="2" customFormat="1">
      <c r="A525" s="39"/>
      <c r="B525" s="40"/>
      <c r="C525" s="41"/>
      <c r="D525" s="218" t="s">
        <v>157</v>
      </c>
      <c r="E525" s="41"/>
      <c r="F525" s="219" t="s">
        <v>2444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157</v>
      </c>
      <c r="AU525" s="18" t="s">
        <v>72</v>
      </c>
    </row>
    <row r="526" s="2" customFormat="1" ht="21.75" customHeight="1">
      <c r="A526" s="39"/>
      <c r="B526" s="40"/>
      <c r="C526" s="205" t="s">
        <v>2182</v>
      </c>
      <c r="D526" s="205" t="s">
        <v>150</v>
      </c>
      <c r="E526" s="206" t="s">
        <v>2446</v>
      </c>
      <c r="F526" s="207" t="s">
        <v>2447</v>
      </c>
      <c r="G526" s="208" t="s">
        <v>377</v>
      </c>
      <c r="H526" s="209">
        <v>7</v>
      </c>
      <c r="I526" s="210"/>
      <c r="J526" s="211">
        <f>ROUND(I526*H526,2)</f>
        <v>0</v>
      </c>
      <c r="K526" s="207" t="s">
        <v>19</v>
      </c>
      <c r="L526" s="45"/>
      <c r="M526" s="212" t="s">
        <v>19</v>
      </c>
      <c r="N526" s="213" t="s">
        <v>43</v>
      </c>
      <c r="O526" s="85"/>
      <c r="P526" s="214">
        <f>O526*H526</f>
        <v>0</v>
      </c>
      <c r="Q526" s="214">
        <v>0</v>
      </c>
      <c r="R526" s="214">
        <f>Q526*H526</f>
        <v>0</v>
      </c>
      <c r="S526" s="214">
        <v>0</v>
      </c>
      <c r="T526" s="21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6" t="s">
        <v>155</v>
      </c>
      <c r="AT526" s="216" t="s">
        <v>150</v>
      </c>
      <c r="AU526" s="216" t="s">
        <v>72</v>
      </c>
      <c r="AY526" s="18" t="s">
        <v>148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8" t="s">
        <v>80</v>
      </c>
      <c r="BK526" s="217">
        <f>ROUND(I526*H526,2)</f>
        <v>0</v>
      </c>
      <c r="BL526" s="18" t="s">
        <v>155</v>
      </c>
      <c r="BM526" s="216" t="s">
        <v>2448</v>
      </c>
    </row>
    <row r="527" s="2" customFormat="1">
      <c r="A527" s="39"/>
      <c r="B527" s="40"/>
      <c r="C527" s="41"/>
      <c r="D527" s="218" t="s">
        <v>157</v>
      </c>
      <c r="E527" s="41"/>
      <c r="F527" s="219" t="s">
        <v>2447</v>
      </c>
      <c r="G527" s="41"/>
      <c r="H527" s="41"/>
      <c r="I527" s="220"/>
      <c r="J527" s="41"/>
      <c r="K527" s="41"/>
      <c r="L527" s="45"/>
      <c r="M527" s="221"/>
      <c r="N527" s="222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157</v>
      </c>
      <c r="AU527" s="18" t="s">
        <v>72</v>
      </c>
    </row>
    <row r="528" s="2" customFormat="1" ht="16.5" customHeight="1">
      <c r="A528" s="39"/>
      <c r="B528" s="40"/>
      <c r="C528" s="205" t="s">
        <v>2449</v>
      </c>
      <c r="D528" s="205" t="s">
        <v>150</v>
      </c>
      <c r="E528" s="206" t="s">
        <v>2450</v>
      </c>
      <c r="F528" s="207" t="s">
        <v>2451</v>
      </c>
      <c r="G528" s="208" t="s">
        <v>377</v>
      </c>
      <c r="H528" s="209">
        <v>2</v>
      </c>
      <c r="I528" s="210"/>
      <c r="J528" s="211">
        <f>ROUND(I528*H528,2)</f>
        <v>0</v>
      </c>
      <c r="K528" s="207" t="s">
        <v>19</v>
      </c>
      <c r="L528" s="45"/>
      <c r="M528" s="212" t="s">
        <v>19</v>
      </c>
      <c r="N528" s="213" t="s">
        <v>43</v>
      </c>
      <c r="O528" s="85"/>
      <c r="P528" s="214">
        <f>O528*H528</f>
        <v>0</v>
      </c>
      <c r="Q528" s="214">
        <v>0</v>
      </c>
      <c r="R528" s="214">
        <f>Q528*H528</f>
        <v>0</v>
      </c>
      <c r="S528" s="214">
        <v>0</v>
      </c>
      <c r="T528" s="215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6" t="s">
        <v>155</v>
      </c>
      <c r="AT528" s="216" t="s">
        <v>150</v>
      </c>
      <c r="AU528" s="216" t="s">
        <v>72</v>
      </c>
      <c r="AY528" s="18" t="s">
        <v>148</v>
      </c>
      <c r="BE528" s="217">
        <f>IF(N528="základní",J528,0)</f>
        <v>0</v>
      </c>
      <c r="BF528" s="217">
        <f>IF(N528="snížená",J528,0)</f>
        <v>0</v>
      </c>
      <c r="BG528" s="217">
        <f>IF(N528="zákl. přenesená",J528,0)</f>
        <v>0</v>
      </c>
      <c r="BH528" s="217">
        <f>IF(N528="sníž. přenesená",J528,0)</f>
        <v>0</v>
      </c>
      <c r="BI528" s="217">
        <f>IF(N528="nulová",J528,0)</f>
        <v>0</v>
      </c>
      <c r="BJ528" s="18" t="s">
        <v>80</v>
      </c>
      <c r="BK528" s="217">
        <f>ROUND(I528*H528,2)</f>
        <v>0</v>
      </c>
      <c r="BL528" s="18" t="s">
        <v>155</v>
      </c>
      <c r="BM528" s="216" t="s">
        <v>2452</v>
      </c>
    </row>
    <row r="529" s="2" customFormat="1">
      <c r="A529" s="39"/>
      <c r="B529" s="40"/>
      <c r="C529" s="41"/>
      <c r="D529" s="218" t="s">
        <v>157</v>
      </c>
      <c r="E529" s="41"/>
      <c r="F529" s="219" t="s">
        <v>2451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157</v>
      </c>
      <c r="AU529" s="18" t="s">
        <v>72</v>
      </c>
    </row>
    <row r="530" s="2" customFormat="1" ht="16.5" customHeight="1">
      <c r="A530" s="39"/>
      <c r="B530" s="40"/>
      <c r="C530" s="205" t="s">
        <v>2183</v>
      </c>
      <c r="D530" s="205" t="s">
        <v>150</v>
      </c>
      <c r="E530" s="206" t="s">
        <v>2453</v>
      </c>
      <c r="F530" s="207" t="s">
        <v>2454</v>
      </c>
      <c r="G530" s="208" t="s">
        <v>377</v>
      </c>
      <c r="H530" s="209">
        <v>1</v>
      </c>
      <c r="I530" s="210"/>
      <c r="J530" s="211">
        <f>ROUND(I530*H530,2)</f>
        <v>0</v>
      </c>
      <c r="K530" s="207" t="s">
        <v>19</v>
      </c>
      <c r="L530" s="45"/>
      <c r="M530" s="212" t="s">
        <v>19</v>
      </c>
      <c r="N530" s="213" t="s">
        <v>43</v>
      </c>
      <c r="O530" s="85"/>
      <c r="P530" s="214">
        <f>O530*H530</f>
        <v>0</v>
      </c>
      <c r="Q530" s="214">
        <v>0</v>
      </c>
      <c r="R530" s="214">
        <f>Q530*H530</f>
        <v>0</v>
      </c>
      <c r="S530" s="214">
        <v>0</v>
      </c>
      <c r="T530" s="215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16" t="s">
        <v>155</v>
      </c>
      <c r="AT530" s="216" t="s">
        <v>150</v>
      </c>
      <c r="AU530" s="216" t="s">
        <v>72</v>
      </c>
      <c r="AY530" s="18" t="s">
        <v>148</v>
      </c>
      <c r="BE530" s="217">
        <f>IF(N530="základní",J530,0)</f>
        <v>0</v>
      </c>
      <c r="BF530" s="217">
        <f>IF(N530="snížená",J530,0)</f>
        <v>0</v>
      </c>
      <c r="BG530" s="217">
        <f>IF(N530="zákl. přenesená",J530,0)</f>
        <v>0</v>
      </c>
      <c r="BH530" s="217">
        <f>IF(N530="sníž. přenesená",J530,0)</f>
        <v>0</v>
      </c>
      <c r="BI530" s="217">
        <f>IF(N530="nulová",J530,0)</f>
        <v>0</v>
      </c>
      <c r="BJ530" s="18" t="s">
        <v>80</v>
      </c>
      <c r="BK530" s="217">
        <f>ROUND(I530*H530,2)</f>
        <v>0</v>
      </c>
      <c r="BL530" s="18" t="s">
        <v>155</v>
      </c>
      <c r="BM530" s="216" t="s">
        <v>2455</v>
      </c>
    </row>
    <row r="531" s="2" customFormat="1">
      <c r="A531" s="39"/>
      <c r="B531" s="40"/>
      <c r="C531" s="41"/>
      <c r="D531" s="218" t="s">
        <v>157</v>
      </c>
      <c r="E531" s="41"/>
      <c r="F531" s="219" t="s">
        <v>2454</v>
      </c>
      <c r="G531" s="41"/>
      <c r="H531" s="41"/>
      <c r="I531" s="220"/>
      <c r="J531" s="41"/>
      <c r="K531" s="41"/>
      <c r="L531" s="45"/>
      <c r="M531" s="221"/>
      <c r="N531" s="222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157</v>
      </c>
      <c r="AU531" s="18" t="s">
        <v>72</v>
      </c>
    </row>
    <row r="532" s="2" customFormat="1" ht="21.75" customHeight="1">
      <c r="A532" s="39"/>
      <c r="B532" s="40"/>
      <c r="C532" s="205" t="s">
        <v>2456</v>
      </c>
      <c r="D532" s="205" t="s">
        <v>150</v>
      </c>
      <c r="E532" s="206" t="s">
        <v>2171</v>
      </c>
      <c r="F532" s="207" t="s">
        <v>2172</v>
      </c>
      <c r="G532" s="208" t="s">
        <v>2173</v>
      </c>
      <c r="H532" s="276"/>
      <c r="I532" s="210"/>
      <c r="J532" s="211">
        <f>ROUND(I532*H532,2)</f>
        <v>0</v>
      </c>
      <c r="K532" s="207" t="s">
        <v>19</v>
      </c>
      <c r="L532" s="45"/>
      <c r="M532" s="212" t="s">
        <v>19</v>
      </c>
      <c r="N532" s="213" t="s">
        <v>43</v>
      </c>
      <c r="O532" s="85"/>
      <c r="P532" s="214">
        <f>O532*H532</f>
        <v>0</v>
      </c>
      <c r="Q532" s="214">
        <v>0</v>
      </c>
      <c r="R532" s="214">
        <f>Q532*H532</f>
        <v>0</v>
      </c>
      <c r="S532" s="214">
        <v>0</v>
      </c>
      <c r="T532" s="215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16" t="s">
        <v>155</v>
      </c>
      <c r="AT532" s="216" t="s">
        <v>150</v>
      </c>
      <c r="AU532" s="216" t="s">
        <v>72</v>
      </c>
      <c r="AY532" s="18" t="s">
        <v>148</v>
      </c>
      <c r="BE532" s="217">
        <f>IF(N532="základní",J532,0)</f>
        <v>0</v>
      </c>
      <c r="BF532" s="217">
        <f>IF(N532="snížená",J532,0)</f>
        <v>0</v>
      </c>
      <c r="BG532" s="217">
        <f>IF(N532="zákl. přenesená",J532,0)</f>
        <v>0</v>
      </c>
      <c r="BH532" s="217">
        <f>IF(N532="sníž. přenesená",J532,0)</f>
        <v>0</v>
      </c>
      <c r="BI532" s="217">
        <f>IF(N532="nulová",J532,0)</f>
        <v>0</v>
      </c>
      <c r="BJ532" s="18" t="s">
        <v>80</v>
      </c>
      <c r="BK532" s="217">
        <f>ROUND(I532*H532,2)</f>
        <v>0</v>
      </c>
      <c r="BL532" s="18" t="s">
        <v>155</v>
      </c>
      <c r="BM532" s="216" t="s">
        <v>2457</v>
      </c>
    </row>
    <row r="533" s="2" customFormat="1">
      <c r="A533" s="39"/>
      <c r="B533" s="40"/>
      <c r="C533" s="41"/>
      <c r="D533" s="218" t="s">
        <v>157</v>
      </c>
      <c r="E533" s="41"/>
      <c r="F533" s="219" t="s">
        <v>2172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157</v>
      </c>
      <c r="AU533" s="18" t="s">
        <v>72</v>
      </c>
    </row>
    <row r="534" s="2" customFormat="1" ht="21.75" customHeight="1">
      <c r="A534" s="39"/>
      <c r="B534" s="40"/>
      <c r="C534" s="205" t="s">
        <v>2186</v>
      </c>
      <c r="D534" s="205" t="s">
        <v>150</v>
      </c>
      <c r="E534" s="206" t="s">
        <v>2000</v>
      </c>
      <c r="F534" s="207" t="s">
        <v>2001</v>
      </c>
      <c r="G534" s="208" t="s">
        <v>220</v>
      </c>
      <c r="H534" s="209">
        <v>7</v>
      </c>
      <c r="I534" s="210"/>
      <c r="J534" s="211">
        <f>ROUND(I534*H534,2)</f>
        <v>0</v>
      </c>
      <c r="K534" s="207" t="s">
        <v>19</v>
      </c>
      <c r="L534" s="45"/>
      <c r="M534" s="212" t="s">
        <v>19</v>
      </c>
      <c r="N534" s="213" t="s">
        <v>43</v>
      </c>
      <c r="O534" s="85"/>
      <c r="P534" s="214">
        <f>O534*H534</f>
        <v>0</v>
      </c>
      <c r="Q534" s="214">
        <v>0</v>
      </c>
      <c r="R534" s="214">
        <f>Q534*H534</f>
        <v>0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155</v>
      </c>
      <c r="AT534" s="216" t="s">
        <v>150</v>
      </c>
      <c r="AU534" s="216" t="s">
        <v>72</v>
      </c>
      <c r="AY534" s="18" t="s">
        <v>148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80</v>
      </c>
      <c r="BK534" s="217">
        <f>ROUND(I534*H534,2)</f>
        <v>0</v>
      </c>
      <c r="BL534" s="18" t="s">
        <v>155</v>
      </c>
      <c r="BM534" s="216" t="s">
        <v>2458</v>
      </c>
    </row>
    <row r="535" s="2" customFormat="1">
      <c r="A535" s="39"/>
      <c r="B535" s="40"/>
      <c r="C535" s="41"/>
      <c r="D535" s="218" t="s">
        <v>157</v>
      </c>
      <c r="E535" s="41"/>
      <c r="F535" s="219" t="s">
        <v>2001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157</v>
      </c>
      <c r="AU535" s="18" t="s">
        <v>72</v>
      </c>
    </row>
    <row r="536" s="2" customFormat="1" ht="21.75" customHeight="1">
      <c r="A536" s="39"/>
      <c r="B536" s="40"/>
      <c r="C536" s="205" t="s">
        <v>2459</v>
      </c>
      <c r="D536" s="205" t="s">
        <v>150</v>
      </c>
      <c r="E536" s="206" t="s">
        <v>2002</v>
      </c>
      <c r="F536" s="207" t="s">
        <v>2003</v>
      </c>
      <c r="G536" s="208" t="s">
        <v>377</v>
      </c>
      <c r="H536" s="209">
        <v>6</v>
      </c>
      <c r="I536" s="210"/>
      <c r="J536" s="211">
        <f>ROUND(I536*H536,2)</f>
        <v>0</v>
      </c>
      <c r="K536" s="207" t="s">
        <v>19</v>
      </c>
      <c r="L536" s="45"/>
      <c r="M536" s="212" t="s">
        <v>19</v>
      </c>
      <c r="N536" s="213" t="s">
        <v>43</v>
      </c>
      <c r="O536" s="85"/>
      <c r="P536" s="214">
        <f>O536*H536</f>
        <v>0</v>
      </c>
      <c r="Q536" s="214">
        <v>0</v>
      </c>
      <c r="R536" s="214">
        <f>Q536*H536</f>
        <v>0</v>
      </c>
      <c r="S536" s="214">
        <v>0</v>
      </c>
      <c r="T536" s="21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6" t="s">
        <v>155</v>
      </c>
      <c r="AT536" s="216" t="s">
        <v>150</v>
      </c>
      <c r="AU536" s="216" t="s">
        <v>72</v>
      </c>
      <c r="AY536" s="18" t="s">
        <v>148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8" t="s">
        <v>80</v>
      </c>
      <c r="BK536" s="217">
        <f>ROUND(I536*H536,2)</f>
        <v>0</v>
      </c>
      <c r="BL536" s="18" t="s">
        <v>155</v>
      </c>
      <c r="BM536" s="216" t="s">
        <v>2460</v>
      </c>
    </row>
    <row r="537" s="2" customFormat="1">
      <c r="A537" s="39"/>
      <c r="B537" s="40"/>
      <c r="C537" s="41"/>
      <c r="D537" s="218" t="s">
        <v>157</v>
      </c>
      <c r="E537" s="41"/>
      <c r="F537" s="219" t="s">
        <v>2003</v>
      </c>
      <c r="G537" s="41"/>
      <c r="H537" s="41"/>
      <c r="I537" s="220"/>
      <c r="J537" s="41"/>
      <c r="K537" s="41"/>
      <c r="L537" s="45"/>
      <c r="M537" s="221"/>
      <c r="N537" s="222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157</v>
      </c>
      <c r="AU537" s="18" t="s">
        <v>72</v>
      </c>
    </row>
    <row r="538" s="2" customFormat="1" ht="21.75" customHeight="1">
      <c r="A538" s="39"/>
      <c r="B538" s="40"/>
      <c r="C538" s="205" t="s">
        <v>2187</v>
      </c>
      <c r="D538" s="205" t="s">
        <v>150</v>
      </c>
      <c r="E538" s="206" t="s">
        <v>2184</v>
      </c>
      <c r="F538" s="207" t="s">
        <v>2185</v>
      </c>
      <c r="G538" s="208" t="s">
        <v>377</v>
      </c>
      <c r="H538" s="209">
        <v>1</v>
      </c>
      <c r="I538" s="210"/>
      <c r="J538" s="211">
        <f>ROUND(I538*H538,2)</f>
        <v>0</v>
      </c>
      <c r="K538" s="207" t="s">
        <v>19</v>
      </c>
      <c r="L538" s="45"/>
      <c r="M538" s="212" t="s">
        <v>19</v>
      </c>
      <c r="N538" s="213" t="s">
        <v>43</v>
      </c>
      <c r="O538" s="85"/>
      <c r="P538" s="214">
        <f>O538*H538</f>
        <v>0</v>
      </c>
      <c r="Q538" s="214">
        <v>0</v>
      </c>
      <c r="R538" s="214">
        <f>Q538*H538</f>
        <v>0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155</v>
      </c>
      <c r="AT538" s="216" t="s">
        <v>150</v>
      </c>
      <c r="AU538" s="216" t="s">
        <v>72</v>
      </c>
      <c r="AY538" s="18" t="s">
        <v>148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80</v>
      </c>
      <c r="BK538" s="217">
        <f>ROUND(I538*H538,2)</f>
        <v>0</v>
      </c>
      <c r="BL538" s="18" t="s">
        <v>155</v>
      </c>
      <c r="BM538" s="216" t="s">
        <v>2461</v>
      </c>
    </row>
    <row r="539" s="2" customFormat="1">
      <c r="A539" s="39"/>
      <c r="B539" s="40"/>
      <c r="C539" s="41"/>
      <c r="D539" s="218" t="s">
        <v>157</v>
      </c>
      <c r="E539" s="41"/>
      <c r="F539" s="219" t="s">
        <v>2185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157</v>
      </c>
      <c r="AU539" s="18" t="s">
        <v>72</v>
      </c>
    </row>
    <row r="540" s="2" customFormat="1" ht="21.75" customHeight="1">
      <c r="A540" s="39"/>
      <c r="B540" s="40"/>
      <c r="C540" s="205" t="s">
        <v>2462</v>
      </c>
      <c r="D540" s="205" t="s">
        <v>150</v>
      </c>
      <c r="E540" s="206" t="s">
        <v>2010</v>
      </c>
      <c r="F540" s="207" t="s">
        <v>2011</v>
      </c>
      <c r="G540" s="208" t="s">
        <v>220</v>
      </c>
      <c r="H540" s="209">
        <v>14</v>
      </c>
      <c r="I540" s="210"/>
      <c r="J540" s="211">
        <f>ROUND(I540*H540,2)</f>
        <v>0</v>
      </c>
      <c r="K540" s="207" t="s">
        <v>19</v>
      </c>
      <c r="L540" s="45"/>
      <c r="M540" s="212" t="s">
        <v>19</v>
      </c>
      <c r="N540" s="213" t="s">
        <v>43</v>
      </c>
      <c r="O540" s="85"/>
      <c r="P540" s="214">
        <f>O540*H540</f>
        <v>0</v>
      </c>
      <c r="Q540" s="214">
        <v>0</v>
      </c>
      <c r="R540" s="214">
        <f>Q540*H540</f>
        <v>0</v>
      </c>
      <c r="S540" s="214">
        <v>0</v>
      </c>
      <c r="T540" s="21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6" t="s">
        <v>155</v>
      </c>
      <c r="AT540" s="216" t="s">
        <v>150</v>
      </c>
      <c r="AU540" s="216" t="s">
        <v>72</v>
      </c>
      <c r="AY540" s="18" t="s">
        <v>148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8" t="s">
        <v>80</v>
      </c>
      <c r="BK540" s="217">
        <f>ROUND(I540*H540,2)</f>
        <v>0</v>
      </c>
      <c r="BL540" s="18" t="s">
        <v>155</v>
      </c>
      <c r="BM540" s="216" t="s">
        <v>2463</v>
      </c>
    </row>
    <row r="541" s="2" customFormat="1">
      <c r="A541" s="39"/>
      <c r="B541" s="40"/>
      <c r="C541" s="41"/>
      <c r="D541" s="218" t="s">
        <v>157</v>
      </c>
      <c r="E541" s="41"/>
      <c r="F541" s="219" t="s">
        <v>2011</v>
      </c>
      <c r="G541" s="41"/>
      <c r="H541" s="41"/>
      <c r="I541" s="220"/>
      <c r="J541" s="41"/>
      <c r="K541" s="41"/>
      <c r="L541" s="45"/>
      <c r="M541" s="221"/>
      <c r="N541" s="222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157</v>
      </c>
      <c r="AU541" s="18" t="s">
        <v>72</v>
      </c>
    </row>
    <row r="542" s="2" customFormat="1" ht="21.75" customHeight="1">
      <c r="A542" s="39"/>
      <c r="B542" s="40"/>
      <c r="C542" s="205" t="s">
        <v>2188</v>
      </c>
      <c r="D542" s="205" t="s">
        <v>150</v>
      </c>
      <c r="E542" s="206" t="s">
        <v>2012</v>
      </c>
      <c r="F542" s="207" t="s">
        <v>2013</v>
      </c>
      <c r="G542" s="208" t="s">
        <v>377</v>
      </c>
      <c r="H542" s="209">
        <v>14</v>
      </c>
      <c r="I542" s="210"/>
      <c r="J542" s="211">
        <f>ROUND(I542*H542,2)</f>
        <v>0</v>
      </c>
      <c r="K542" s="207" t="s">
        <v>19</v>
      </c>
      <c r="L542" s="45"/>
      <c r="M542" s="212" t="s">
        <v>19</v>
      </c>
      <c r="N542" s="213" t="s">
        <v>43</v>
      </c>
      <c r="O542" s="85"/>
      <c r="P542" s="214">
        <f>O542*H542</f>
        <v>0</v>
      </c>
      <c r="Q542" s="214">
        <v>0</v>
      </c>
      <c r="R542" s="214">
        <f>Q542*H542</f>
        <v>0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155</v>
      </c>
      <c r="AT542" s="216" t="s">
        <v>150</v>
      </c>
      <c r="AU542" s="216" t="s">
        <v>72</v>
      </c>
      <c r="AY542" s="18" t="s">
        <v>148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80</v>
      </c>
      <c r="BK542" s="217">
        <f>ROUND(I542*H542,2)</f>
        <v>0</v>
      </c>
      <c r="BL542" s="18" t="s">
        <v>155</v>
      </c>
      <c r="BM542" s="216" t="s">
        <v>2464</v>
      </c>
    </row>
    <row r="543" s="2" customFormat="1">
      <c r="A543" s="39"/>
      <c r="B543" s="40"/>
      <c r="C543" s="41"/>
      <c r="D543" s="218" t="s">
        <v>157</v>
      </c>
      <c r="E543" s="41"/>
      <c r="F543" s="219" t="s">
        <v>2013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157</v>
      </c>
      <c r="AU543" s="18" t="s">
        <v>72</v>
      </c>
    </row>
    <row r="544" s="2" customFormat="1" ht="21.75" customHeight="1">
      <c r="A544" s="39"/>
      <c r="B544" s="40"/>
      <c r="C544" s="205" t="s">
        <v>2465</v>
      </c>
      <c r="D544" s="205" t="s">
        <v>150</v>
      </c>
      <c r="E544" s="206" t="s">
        <v>2030</v>
      </c>
      <c r="F544" s="207" t="s">
        <v>2031</v>
      </c>
      <c r="G544" s="208" t="s">
        <v>377</v>
      </c>
      <c r="H544" s="209">
        <v>1</v>
      </c>
      <c r="I544" s="210"/>
      <c r="J544" s="211">
        <f>ROUND(I544*H544,2)</f>
        <v>0</v>
      </c>
      <c r="K544" s="207" t="s">
        <v>19</v>
      </c>
      <c r="L544" s="45"/>
      <c r="M544" s="212" t="s">
        <v>19</v>
      </c>
      <c r="N544" s="213" t="s">
        <v>43</v>
      </c>
      <c r="O544" s="85"/>
      <c r="P544" s="214">
        <f>O544*H544</f>
        <v>0</v>
      </c>
      <c r="Q544" s="214">
        <v>0</v>
      </c>
      <c r="R544" s="214">
        <f>Q544*H544</f>
        <v>0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155</v>
      </c>
      <c r="AT544" s="216" t="s">
        <v>150</v>
      </c>
      <c r="AU544" s="216" t="s">
        <v>72</v>
      </c>
      <c r="AY544" s="18" t="s">
        <v>148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80</v>
      </c>
      <c r="BK544" s="217">
        <f>ROUND(I544*H544,2)</f>
        <v>0</v>
      </c>
      <c r="BL544" s="18" t="s">
        <v>155</v>
      </c>
      <c r="BM544" s="216" t="s">
        <v>2466</v>
      </c>
    </row>
    <row r="545" s="2" customFormat="1">
      <c r="A545" s="39"/>
      <c r="B545" s="40"/>
      <c r="C545" s="41"/>
      <c r="D545" s="218" t="s">
        <v>157</v>
      </c>
      <c r="E545" s="41"/>
      <c r="F545" s="219" t="s">
        <v>2031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157</v>
      </c>
      <c r="AU545" s="18" t="s">
        <v>72</v>
      </c>
    </row>
    <row r="546" s="2" customFormat="1" ht="24.15" customHeight="1">
      <c r="A546" s="39"/>
      <c r="B546" s="40"/>
      <c r="C546" s="205" t="s">
        <v>2189</v>
      </c>
      <c r="D546" s="205" t="s">
        <v>150</v>
      </c>
      <c r="E546" s="206" t="s">
        <v>2467</v>
      </c>
      <c r="F546" s="207" t="s">
        <v>2468</v>
      </c>
      <c r="G546" s="208" t="s">
        <v>377</v>
      </c>
      <c r="H546" s="209">
        <v>1</v>
      </c>
      <c r="I546" s="210"/>
      <c r="J546" s="211">
        <f>ROUND(I546*H546,2)</f>
        <v>0</v>
      </c>
      <c r="K546" s="207" t="s">
        <v>19</v>
      </c>
      <c r="L546" s="45"/>
      <c r="M546" s="212" t="s">
        <v>19</v>
      </c>
      <c r="N546" s="213" t="s">
        <v>43</v>
      </c>
      <c r="O546" s="85"/>
      <c r="P546" s="214">
        <f>O546*H546</f>
        <v>0</v>
      </c>
      <c r="Q546" s="214">
        <v>0</v>
      </c>
      <c r="R546" s="214">
        <f>Q546*H546</f>
        <v>0</v>
      </c>
      <c r="S546" s="214">
        <v>0</v>
      </c>
      <c r="T546" s="215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16" t="s">
        <v>155</v>
      </c>
      <c r="AT546" s="216" t="s">
        <v>150</v>
      </c>
      <c r="AU546" s="216" t="s">
        <v>72</v>
      </c>
      <c r="AY546" s="18" t="s">
        <v>148</v>
      </c>
      <c r="BE546" s="217">
        <f>IF(N546="základní",J546,0)</f>
        <v>0</v>
      </c>
      <c r="BF546" s="217">
        <f>IF(N546="snížená",J546,0)</f>
        <v>0</v>
      </c>
      <c r="BG546" s="217">
        <f>IF(N546="zákl. přenesená",J546,0)</f>
        <v>0</v>
      </c>
      <c r="BH546" s="217">
        <f>IF(N546="sníž. přenesená",J546,0)</f>
        <v>0</v>
      </c>
      <c r="BI546" s="217">
        <f>IF(N546="nulová",J546,0)</f>
        <v>0</v>
      </c>
      <c r="BJ546" s="18" t="s">
        <v>80</v>
      </c>
      <c r="BK546" s="217">
        <f>ROUND(I546*H546,2)</f>
        <v>0</v>
      </c>
      <c r="BL546" s="18" t="s">
        <v>155</v>
      </c>
      <c r="BM546" s="216" t="s">
        <v>2469</v>
      </c>
    </row>
    <row r="547" s="2" customFormat="1">
      <c r="A547" s="39"/>
      <c r="B547" s="40"/>
      <c r="C547" s="41"/>
      <c r="D547" s="218" t="s">
        <v>157</v>
      </c>
      <c r="E547" s="41"/>
      <c r="F547" s="219" t="s">
        <v>2468</v>
      </c>
      <c r="G547" s="41"/>
      <c r="H547" s="41"/>
      <c r="I547" s="220"/>
      <c r="J547" s="41"/>
      <c r="K547" s="41"/>
      <c r="L547" s="45"/>
      <c r="M547" s="221"/>
      <c r="N547" s="222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157</v>
      </c>
      <c r="AU547" s="18" t="s">
        <v>72</v>
      </c>
    </row>
    <row r="548" s="2" customFormat="1" ht="21.75" customHeight="1">
      <c r="A548" s="39"/>
      <c r="B548" s="40"/>
      <c r="C548" s="205" t="s">
        <v>2470</v>
      </c>
      <c r="D548" s="205" t="s">
        <v>150</v>
      </c>
      <c r="E548" s="206" t="s">
        <v>2073</v>
      </c>
      <c r="F548" s="207" t="s">
        <v>2074</v>
      </c>
      <c r="G548" s="208" t="s">
        <v>377</v>
      </c>
      <c r="H548" s="209">
        <v>2</v>
      </c>
      <c r="I548" s="210"/>
      <c r="J548" s="211">
        <f>ROUND(I548*H548,2)</f>
        <v>0</v>
      </c>
      <c r="K548" s="207" t="s">
        <v>19</v>
      </c>
      <c r="L548" s="45"/>
      <c r="M548" s="212" t="s">
        <v>19</v>
      </c>
      <c r="N548" s="213" t="s">
        <v>43</v>
      </c>
      <c r="O548" s="85"/>
      <c r="P548" s="214">
        <f>O548*H548</f>
        <v>0</v>
      </c>
      <c r="Q548" s="214">
        <v>0</v>
      </c>
      <c r="R548" s="214">
        <f>Q548*H548</f>
        <v>0</v>
      </c>
      <c r="S548" s="214">
        <v>0</v>
      </c>
      <c r="T548" s="215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16" t="s">
        <v>155</v>
      </c>
      <c r="AT548" s="216" t="s">
        <v>150</v>
      </c>
      <c r="AU548" s="216" t="s">
        <v>72</v>
      </c>
      <c r="AY548" s="18" t="s">
        <v>148</v>
      </c>
      <c r="BE548" s="217">
        <f>IF(N548="základní",J548,0)</f>
        <v>0</v>
      </c>
      <c r="BF548" s="217">
        <f>IF(N548="snížená",J548,0)</f>
        <v>0</v>
      </c>
      <c r="BG548" s="217">
        <f>IF(N548="zákl. přenesená",J548,0)</f>
        <v>0</v>
      </c>
      <c r="BH548" s="217">
        <f>IF(N548="sníž. přenesená",J548,0)</f>
        <v>0</v>
      </c>
      <c r="BI548" s="217">
        <f>IF(N548="nulová",J548,0)</f>
        <v>0</v>
      </c>
      <c r="BJ548" s="18" t="s">
        <v>80</v>
      </c>
      <c r="BK548" s="217">
        <f>ROUND(I548*H548,2)</f>
        <v>0</v>
      </c>
      <c r="BL548" s="18" t="s">
        <v>155</v>
      </c>
      <c r="BM548" s="216" t="s">
        <v>2471</v>
      </c>
    </row>
    <row r="549" s="2" customFormat="1">
      <c r="A549" s="39"/>
      <c r="B549" s="40"/>
      <c r="C549" s="41"/>
      <c r="D549" s="218" t="s">
        <v>157</v>
      </c>
      <c r="E549" s="41"/>
      <c r="F549" s="219" t="s">
        <v>2074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157</v>
      </c>
      <c r="AU549" s="18" t="s">
        <v>72</v>
      </c>
    </row>
    <row r="550" s="2" customFormat="1" ht="16.5" customHeight="1">
      <c r="A550" s="39"/>
      <c r="B550" s="40"/>
      <c r="C550" s="205" t="s">
        <v>2192</v>
      </c>
      <c r="D550" s="205" t="s">
        <v>150</v>
      </c>
      <c r="E550" s="206" t="s">
        <v>2075</v>
      </c>
      <c r="F550" s="207" t="s">
        <v>2076</v>
      </c>
      <c r="G550" s="208" t="s">
        <v>377</v>
      </c>
      <c r="H550" s="209">
        <v>2</v>
      </c>
      <c r="I550" s="210"/>
      <c r="J550" s="211">
        <f>ROUND(I550*H550,2)</f>
        <v>0</v>
      </c>
      <c r="K550" s="207" t="s">
        <v>19</v>
      </c>
      <c r="L550" s="45"/>
      <c r="M550" s="212" t="s">
        <v>19</v>
      </c>
      <c r="N550" s="213" t="s">
        <v>43</v>
      </c>
      <c r="O550" s="85"/>
      <c r="P550" s="214">
        <f>O550*H550</f>
        <v>0</v>
      </c>
      <c r="Q550" s="214">
        <v>0</v>
      </c>
      <c r="R550" s="214">
        <f>Q550*H550</f>
        <v>0</v>
      </c>
      <c r="S550" s="214">
        <v>0</v>
      </c>
      <c r="T550" s="215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16" t="s">
        <v>155</v>
      </c>
      <c r="AT550" s="216" t="s">
        <v>150</v>
      </c>
      <c r="AU550" s="216" t="s">
        <v>72</v>
      </c>
      <c r="AY550" s="18" t="s">
        <v>148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18" t="s">
        <v>80</v>
      </c>
      <c r="BK550" s="217">
        <f>ROUND(I550*H550,2)</f>
        <v>0</v>
      </c>
      <c r="BL550" s="18" t="s">
        <v>155</v>
      </c>
      <c r="BM550" s="216" t="s">
        <v>2472</v>
      </c>
    </row>
    <row r="551" s="2" customFormat="1">
      <c r="A551" s="39"/>
      <c r="B551" s="40"/>
      <c r="C551" s="41"/>
      <c r="D551" s="218" t="s">
        <v>157</v>
      </c>
      <c r="E551" s="41"/>
      <c r="F551" s="219" t="s">
        <v>2076</v>
      </c>
      <c r="G551" s="41"/>
      <c r="H551" s="41"/>
      <c r="I551" s="220"/>
      <c r="J551" s="41"/>
      <c r="K551" s="41"/>
      <c r="L551" s="45"/>
      <c r="M551" s="221"/>
      <c r="N551" s="222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157</v>
      </c>
      <c r="AU551" s="18" t="s">
        <v>72</v>
      </c>
    </row>
    <row r="552" s="2" customFormat="1" ht="21.75" customHeight="1">
      <c r="A552" s="39"/>
      <c r="B552" s="40"/>
      <c r="C552" s="205" t="s">
        <v>2473</v>
      </c>
      <c r="D552" s="205" t="s">
        <v>150</v>
      </c>
      <c r="E552" s="206" t="s">
        <v>2103</v>
      </c>
      <c r="F552" s="207" t="s">
        <v>2104</v>
      </c>
      <c r="G552" s="208" t="s">
        <v>377</v>
      </c>
      <c r="H552" s="209">
        <v>1</v>
      </c>
      <c r="I552" s="210"/>
      <c r="J552" s="211">
        <f>ROUND(I552*H552,2)</f>
        <v>0</v>
      </c>
      <c r="K552" s="207" t="s">
        <v>19</v>
      </c>
      <c r="L552" s="45"/>
      <c r="M552" s="212" t="s">
        <v>19</v>
      </c>
      <c r="N552" s="213" t="s">
        <v>43</v>
      </c>
      <c r="O552" s="85"/>
      <c r="P552" s="214">
        <f>O552*H552</f>
        <v>0</v>
      </c>
      <c r="Q552" s="214">
        <v>0</v>
      </c>
      <c r="R552" s="214">
        <f>Q552*H552</f>
        <v>0</v>
      </c>
      <c r="S552" s="214">
        <v>0</v>
      </c>
      <c r="T552" s="215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16" t="s">
        <v>155</v>
      </c>
      <c r="AT552" s="216" t="s">
        <v>150</v>
      </c>
      <c r="AU552" s="216" t="s">
        <v>72</v>
      </c>
      <c r="AY552" s="18" t="s">
        <v>148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8" t="s">
        <v>80</v>
      </c>
      <c r="BK552" s="217">
        <f>ROUND(I552*H552,2)</f>
        <v>0</v>
      </c>
      <c r="BL552" s="18" t="s">
        <v>155</v>
      </c>
      <c r="BM552" s="216" t="s">
        <v>2474</v>
      </c>
    </row>
    <row r="553" s="2" customFormat="1">
      <c r="A553" s="39"/>
      <c r="B553" s="40"/>
      <c r="C553" s="41"/>
      <c r="D553" s="218" t="s">
        <v>157</v>
      </c>
      <c r="E553" s="41"/>
      <c r="F553" s="219" t="s">
        <v>2104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157</v>
      </c>
      <c r="AU553" s="18" t="s">
        <v>72</v>
      </c>
    </row>
    <row r="554" s="2" customFormat="1" ht="16.5" customHeight="1">
      <c r="A554" s="39"/>
      <c r="B554" s="40"/>
      <c r="C554" s="205" t="s">
        <v>2193</v>
      </c>
      <c r="D554" s="205" t="s">
        <v>150</v>
      </c>
      <c r="E554" s="206" t="s">
        <v>2475</v>
      </c>
      <c r="F554" s="207" t="s">
        <v>2476</v>
      </c>
      <c r="G554" s="208" t="s">
        <v>377</v>
      </c>
      <c r="H554" s="209">
        <v>3</v>
      </c>
      <c r="I554" s="210"/>
      <c r="J554" s="211">
        <f>ROUND(I554*H554,2)</f>
        <v>0</v>
      </c>
      <c r="K554" s="207" t="s">
        <v>19</v>
      </c>
      <c r="L554" s="45"/>
      <c r="M554" s="212" t="s">
        <v>19</v>
      </c>
      <c r="N554" s="213" t="s">
        <v>43</v>
      </c>
      <c r="O554" s="85"/>
      <c r="P554" s="214">
        <f>O554*H554</f>
        <v>0</v>
      </c>
      <c r="Q554" s="214">
        <v>0</v>
      </c>
      <c r="R554" s="214">
        <f>Q554*H554</f>
        <v>0</v>
      </c>
      <c r="S554" s="214">
        <v>0</v>
      </c>
      <c r="T554" s="21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6" t="s">
        <v>155</v>
      </c>
      <c r="AT554" s="216" t="s">
        <v>150</v>
      </c>
      <c r="AU554" s="216" t="s">
        <v>72</v>
      </c>
      <c r="AY554" s="18" t="s">
        <v>148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8" t="s">
        <v>80</v>
      </c>
      <c r="BK554" s="217">
        <f>ROUND(I554*H554,2)</f>
        <v>0</v>
      </c>
      <c r="BL554" s="18" t="s">
        <v>155</v>
      </c>
      <c r="BM554" s="216" t="s">
        <v>2477</v>
      </c>
    </row>
    <row r="555" s="2" customFormat="1">
      <c r="A555" s="39"/>
      <c r="B555" s="40"/>
      <c r="C555" s="41"/>
      <c r="D555" s="218" t="s">
        <v>157</v>
      </c>
      <c r="E555" s="41"/>
      <c r="F555" s="219" t="s">
        <v>2478</v>
      </c>
      <c r="G555" s="41"/>
      <c r="H555" s="41"/>
      <c r="I555" s="220"/>
      <c r="J555" s="41"/>
      <c r="K555" s="41"/>
      <c r="L555" s="45"/>
      <c r="M555" s="221"/>
      <c r="N555" s="222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157</v>
      </c>
      <c r="AU555" s="18" t="s">
        <v>72</v>
      </c>
    </row>
    <row r="556" s="2" customFormat="1" ht="21.75" customHeight="1">
      <c r="A556" s="39"/>
      <c r="B556" s="40"/>
      <c r="C556" s="205" t="s">
        <v>2479</v>
      </c>
      <c r="D556" s="205" t="s">
        <v>150</v>
      </c>
      <c r="E556" s="206" t="s">
        <v>2480</v>
      </c>
      <c r="F556" s="207" t="s">
        <v>2481</v>
      </c>
      <c r="G556" s="208" t="s">
        <v>377</v>
      </c>
      <c r="H556" s="209">
        <v>1</v>
      </c>
      <c r="I556" s="210"/>
      <c r="J556" s="211">
        <f>ROUND(I556*H556,2)</f>
        <v>0</v>
      </c>
      <c r="K556" s="207" t="s">
        <v>19</v>
      </c>
      <c r="L556" s="45"/>
      <c r="M556" s="212" t="s">
        <v>19</v>
      </c>
      <c r="N556" s="213" t="s">
        <v>43</v>
      </c>
      <c r="O556" s="85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155</v>
      </c>
      <c r="AT556" s="216" t="s">
        <v>150</v>
      </c>
      <c r="AU556" s="216" t="s">
        <v>72</v>
      </c>
      <c r="AY556" s="18" t="s">
        <v>148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80</v>
      </c>
      <c r="BK556" s="217">
        <f>ROUND(I556*H556,2)</f>
        <v>0</v>
      </c>
      <c r="BL556" s="18" t="s">
        <v>155</v>
      </c>
      <c r="BM556" s="216" t="s">
        <v>2482</v>
      </c>
    </row>
    <row r="557" s="2" customFormat="1">
      <c r="A557" s="39"/>
      <c r="B557" s="40"/>
      <c r="C557" s="41"/>
      <c r="D557" s="218" t="s">
        <v>157</v>
      </c>
      <c r="E557" s="41"/>
      <c r="F557" s="219" t="s">
        <v>2481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157</v>
      </c>
      <c r="AU557" s="18" t="s">
        <v>72</v>
      </c>
    </row>
    <row r="558" s="2" customFormat="1" ht="16.5" customHeight="1">
      <c r="A558" s="39"/>
      <c r="B558" s="40"/>
      <c r="C558" s="205" t="s">
        <v>2194</v>
      </c>
      <c r="D558" s="205" t="s">
        <v>150</v>
      </c>
      <c r="E558" s="206" t="s">
        <v>2483</v>
      </c>
      <c r="F558" s="207" t="s">
        <v>2484</v>
      </c>
      <c r="G558" s="208" t="s">
        <v>377</v>
      </c>
      <c r="H558" s="209">
        <v>1</v>
      </c>
      <c r="I558" s="210"/>
      <c r="J558" s="211">
        <f>ROUND(I558*H558,2)</f>
        <v>0</v>
      </c>
      <c r="K558" s="207" t="s">
        <v>19</v>
      </c>
      <c r="L558" s="45"/>
      <c r="M558" s="212" t="s">
        <v>19</v>
      </c>
      <c r="N558" s="213" t="s">
        <v>43</v>
      </c>
      <c r="O558" s="85"/>
      <c r="P558" s="214">
        <f>O558*H558</f>
        <v>0</v>
      </c>
      <c r="Q558" s="214">
        <v>0</v>
      </c>
      <c r="R558" s="214">
        <f>Q558*H558</f>
        <v>0</v>
      </c>
      <c r="S558" s="214">
        <v>0</v>
      </c>
      <c r="T558" s="21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6" t="s">
        <v>155</v>
      </c>
      <c r="AT558" s="216" t="s">
        <v>150</v>
      </c>
      <c r="AU558" s="216" t="s">
        <v>72</v>
      </c>
      <c r="AY558" s="18" t="s">
        <v>148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8" t="s">
        <v>80</v>
      </c>
      <c r="BK558" s="217">
        <f>ROUND(I558*H558,2)</f>
        <v>0</v>
      </c>
      <c r="BL558" s="18" t="s">
        <v>155</v>
      </c>
      <c r="BM558" s="216" t="s">
        <v>2485</v>
      </c>
    </row>
    <row r="559" s="2" customFormat="1">
      <c r="A559" s="39"/>
      <c r="B559" s="40"/>
      <c r="C559" s="41"/>
      <c r="D559" s="218" t="s">
        <v>157</v>
      </c>
      <c r="E559" s="41"/>
      <c r="F559" s="219" t="s">
        <v>2484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157</v>
      </c>
      <c r="AU559" s="18" t="s">
        <v>72</v>
      </c>
    </row>
    <row r="560" s="2" customFormat="1" ht="21.75" customHeight="1">
      <c r="A560" s="39"/>
      <c r="B560" s="40"/>
      <c r="C560" s="205" t="s">
        <v>2486</v>
      </c>
      <c r="D560" s="205" t="s">
        <v>150</v>
      </c>
      <c r="E560" s="206" t="s">
        <v>2487</v>
      </c>
      <c r="F560" s="207" t="s">
        <v>2488</v>
      </c>
      <c r="G560" s="208" t="s">
        <v>377</v>
      </c>
      <c r="H560" s="209">
        <v>1</v>
      </c>
      <c r="I560" s="210"/>
      <c r="J560" s="211">
        <f>ROUND(I560*H560,2)</f>
        <v>0</v>
      </c>
      <c r="K560" s="207" t="s">
        <v>19</v>
      </c>
      <c r="L560" s="45"/>
      <c r="M560" s="212" t="s">
        <v>19</v>
      </c>
      <c r="N560" s="213" t="s">
        <v>43</v>
      </c>
      <c r="O560" s="85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155</v>
      </c>
      <c r="AT560" s="216" t="s">
        <v>150</v>
      </c>
      <c r="AU560" s="216" t="s">
        <v>72</v>
      </c>
      <c r="AY560" s="18" t="s">
        <v>148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80</v>
      </c>
      <c r="BK560" s="217">
        <f>ROUND(I560*H560,2)</f>
        <v>0</v>
      </c>
      <c r="BL560" s="18" t="s">
        <v>155</v>
      </c>
      <c r="BM560" s="216" t="s">
        <v>2489</v>
      </c>
    </row>
    <row r="561" s="2" customFormat="1">
      <c r="A561" s="39"/>
      <c r="B561" s="40"/>
      <c r="C561" s="41"/>
      <c r="D561" s="218" t="s">
        <v>157</v>
      </c>
      <c r="E561" s="41"/>
      <c r="F561" s="219" t="s">
        <v>2488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157</v>
      </c>
      <c r="AU561" s="18" t="s">
        <v>72</v>
      </c>
    </row>
    <row r="562" s="2" customFormat="1" ht="16.5" customHeight="1">
      <c r="A562" s="39"/>
      <c r="B562" s="40"/>
      <c r="C562" s="205" t="s">
        <v>2195</v>
      </c>
      <c r="D562" s="205" t="s">
        <v>150</v>
      </c>
      <c r="E562" s="206" t="s">
        <v>2490</v>
      </c>
      <c r="F562" s="207" t="s">
        <v>2491</v>
      </c>
      <c r="G562" s="208" t="s">
        <v>377</v>
      </c>
      <c r="H562" s="209">
        <v>1</v>
      </c>
      <c r="I562" s="210"/>
      <c r="J562" s="211">
        <f>ROUND(I562*H562,2)</f>
        <v>0</v>
      </c>
      <c r="K562" s="207" t="s">
        <v>19</v>
      </c>
      <c r="L562" s="45"/>
      <c r="M562" s="212" t="s">
        <v>19</v>
      </c>
      <c r="N562" s="213" t="s">
        <v>43</v>
      </c>
      <c r="O562" s="85"/>
      <c r="P562" s="214">
        <f>O562*H562</f>
        <v>0</v>
      </c>
      <c r="Q562" s="214">
        <v>0</v>
      </c>
      <c r="R562" s="214">
        <f>Q562*H562</f>
        <v>0</v>
      </c>
      <c r="S562" s="214">
        <v>0</v>
      </c>
      <c r="T562" s="21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6" t="s">
        <v>155</v>
      </c>
      <c r="AT562" s="216" t="s">
        <v>150</v>
      </c>
      <c r="AU562" s="216" t="s">
        <v>72</v>
      </c>
      <c r="AY562" s="18" t="s">
        <v>148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8" t="s">
        <v>80</v>
      </c>
      <c r="BK562" s="217">
        <f>ROUND(I562*H562,2)</f>
        <v>0</v>
      </c>
      <c r="BL562" s="18" t="s">
        <v>155</v>
      </c>
      <c r="BM562" s="216" t="s">
        <v>2492</v>
      </c>
    </row>
    <row r="563" s="2" customFormat="1">
      <c r="A563" s="39"/>
      <c r="B563" s="40"/>
      <c r="C563" s="41"/>
      <c r="D563" s="218" t="s">
        <v>157</v>
      </c>
      <c r="E563" s="41"/>
      <c r="F563" s="219" t="s">
        <v>2491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157</v>
      </c>
      <c r="AU563" s="18" t="s">
        <v>72</v>
      </c>
    </row>
    <row r="564" s="2" customFormat="1" ht="16.5" customHeight="1">
      <c r="A564" s="39"/>
      <c r="B564" s="40"/>
      <c r="C564" s="205" t="s">
        <v>2493</v>
      </c>
      <c r="D564" s="205" t="s">
        <v>150</v>
      </c>
      <c r="E564" s="206" t="s">
        <v>2397</v>
      </c>
      <c r="F564" s="207" t="s">
        <v>2398</v>
      </c>
      <c r="G564" s="208" t="s">
        <v>377</v>
      </c>
      <c r="H564" s="209">
        <v>2</v>
      </c>
      <c r="I564" s="210"/>
      <c r="J564" s="211">
        <f>ROUND(I564*H564,2)</f>
        <v>0</v>
      </c>
      <c r="K564" s="207" t="s">
        <v>19</v>
      </c>
      <c r="L564" s="45"/>
      <c r="M564" s="212" t="s">
        <v>19</v>
      </c>
      <c r="N564" s="213" t="s">
        <v>43</v>
      </c>
      <c r="O564" s="85"/>
      <c r="P564" s="214">
        <f>O564*H564</f>
        <v>0</v>
      </c>
      <c r="Q564" s="214">
        <v>0</v>
      </c>
      <c r="R564" s="214">
        <f>Q564*H564</f>
        <v>0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155</v>
      </c>
      <c r="AT564" s="216" t="s">
        <v>150</v>
      </c>
      <c r="AU564" s="216" t="s">
        <v>72</v>
      </c>
      <c r="AY564" s="18" t="s">
        <v>148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80</v>
      </c>
      <c r="BK564" s="217">
        <f>ROUND(I564*H564,2)</f>
        <v>0</v>
      </c>
      <c r="BL564" s="18" t="s">
        <v>155</v>
      </c>
      <c r="BM564" s="216" t="s">
        <v>2494</v>
      </c>
    </row>
    <row r="565" s="2" customFormat="1">
      <c r="A565" s="39"/>
      <c r="B565" s="40"/>
      <c r="C565" s="41"/>
      <c r="D565" s="218" t="s">
        <v>157</v>
      </c>
      <c r="E565" s="41"/>
      <c r="F565" s="219" t="s">
        <v>2398</v>
      </c>
      <c r="G565" s="41"/>
      <c r="H565" s="41"/>
      <c r="I565" s="220"/>
      <c r="J565" s="41"/>
      <c r="K565" s="41"/>
      <c r="L565" s="45"/>
      <c r="M565" s="221"/>
      <c r="N565" s="222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157</v>
      </c>
      <c r="AU565" s="18" t="s">
        <v>72</v>
      </c>
    </row>
    <row r="566" s="2" customFormat="1" ht="16.5" customHeight="1">
      <c r="A566" s="39"/>
      <c r="B566" s="40"/>
      <c r="C566" s="205" t="s">
        <v>2198</v>
      </c>
      <c r="D566" s="205" t="s">
        <v>150</v>
      </c>
      <c r="E566" s="206" t="s">
        <v>2495</v>
      </c>
      <c r="F566" s="207" t="s">
        <v>2496</v>
      </c>
      <c r="G566" s="208" t="s">
        <v>377</v>
      </c>
      <c r="H566" s="209">
        <v>1</v>
      </c>
      <c r="I566" s="210"/>
      <c r="J566" s="211">
        <f>ROUND(I566*H566,2)</f>
        <v>0</v>
      </c>
      <c r="K566" s="207" t="s">
        <v>19</v>
      </c>
      <c r="L566" s="45"/>
      <c r="M566" s="212" t="s">
        <v>19</v>
      </c>
      <c r="N566" s="213" t="s">
        <v>43</v>
      </c>
      <c r="O566" s="85"/>
      <c r="P566" s="214">
        <f>O566*H566</f>
        <v>0</v>
      </c>
      <c r="Q566" s="214">
        <v>0</v>
      </c>
      <c r="R566" s="214">
        <f>Q566*H566</f>
        <v>0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155</v>
      </c>
      <c r="AT566" s="216" t="s">
        <v>150</v>
      </c>
      <c r="AU566" s="216" t="s">
        <v>72</v>
      </c>
      <c r="AY566" s="18" t="s">
        <v>148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80</v>
      </c>
      <c r="BK566" s="217">
        <f>ROUND(I566*H566,2)</f>
        <v>0</v>
      </c>
      <c r="BL566" s="18" t="s">
        <v>155</v>
      </c>
      <c r="BM566" s="216" t="s">
        <v>2497</v>
      </c>
    </row>
    <row r="567" s="2" customFormat="1">
      <c r="A567" s="39"/>
      <c r="B567" s="40"/>
      <c r="C567" s="41"/>
      <c r="D567" s="218" t="s">
        <v>157</v>
      </c>
      <c r="E567" s="41"/>
      <c r="F567" s="219" t="s">
        <v>2496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157</v>
      </c>
      <c r="AU567" s="18" t="s">
        <v>72</v>
      </c>
    </row>
    <row r="568" s="2" customFormat="1" ht="16.5" customHeight="1">
      <c r="A568" s="39"/>
      <c r="B568" s="40"/>
      <c r="C568" s="205" t="s">
        <v>2498</v>
      </c>
      <c r="D568" s="205" t="s">
        <v>150</v>
      </c>
      <c r="E568" s="206" t="s">
        <v>2499</v>
      </c>
      <c r="F568" s="207" t="s">
        <v>2500</v>
      </c>
      <c r="G568" s="208" t="s">
        <v>377</v>
      </c>
      <c r="H568" s="209">
        <v>1</v>
      </c>
      <c r="I568" s="210"/>
      <c r="J568" s="211">
        <f>ROUND(I568*H568,2)</f>
        <v>0</v>
      </c>
      <c r="K568" s="207" t="s">
        <v>19</v>
      </c>
      <c r="L568" s="45"/>
      <c r="M568" s="212" t="s">
        <v>19</v>
      </c>
      <c r="N568" s="213" t="s">
        <v>43</v>
      </c>
      <c r="O568" s="85"/>
      <c r="P568" s="214">
        <f>O568*H568</f>
        <v>0</v>
      </c>
      <c r="Q568" s="214">
        <v>0</v>
      </c>
      <c r="R568" s="214">
        <f>Q568*H568</f>
        <v>0</v>
      </c>
      <c r="S568" s="214">
        <v>0</v>
      </c>
      <c r="T568" s="215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6" t="s">
        <v>155</v>
      </c>
      <c r="AT568" s="216" t="s">
        <v>150</v>
      </c>
      <c r="AU568" s="216" t="s">
        <v>72</v>
      </c>
      <c r="AY568" s="18" t="s">
        <v>148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8" t="s">
        <v>80</v>
      </c>
      <c r="BK568" s="217">
        <f>ROUND(I568*H568,2)</f>
        <v>0</v>
      </c>
      <c r="BL568" s="18" t="s">
        <v>155</v>
      </c>
      <c r="BM568" s="216" t="s">
        <v>2501</v>
      </c>
    </row>
    <row r="569" s="2" customFormat="1">
      <c r="A569" s="39"/>
      <c r="B569" s="40"/>
      <c r="C569" s="41"/>
      <c r="D569" s="218" t="s">
        <v>157</v>
      </c>
      <c r="E569" s="41"/>
      <c r="F569" s="219" t="s">
        <v>2500</v>
      </c>
      <c r="G569" s="41"/>
      <c r="H569" s="41"/>
      <c r="I569" s="220"/>
      <c r="J569" s="41"/>
      <c r="K569" s="41"/>
      <c r="L569" s="45"/>
      <c r="M569" s="221"/>
      <c r="N569" s="222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157</v>
      </c>
      <c r="AU569" s="18" t="s">
        <v>72</v>
      </c>
    </row>
    <row r="570" s="2" customFormat="1" ht="21.75" customHeight="1">
      <c r="A570" s="39"/>
      <c r="B570" s="40"/>
      <c r="C570" s="205" t="s">
        <v>2199</v>
      </c>
      <c r="D570" s="205" t="s">
        <v>150</v>
      </c>
      <c r="E570" s="206" t="s">
        <v>2415</v>
      </c>
      <c r="F570" s="207" t="s">
        <v>2416</v>
      </c>
      <c r="G570" s="208" t="s">
        <v>377</v>
      </c>
      <c r="H570" s="209">
        <v>3</v>
      </c>
      <c r="I570" s="210"/>
      <c r="J570" s="211">
        <f>ROUND(I570*H570,2)</f>
        <v>0</v>
      </c>
      <c r="K570" s="207" t="s">
        <v>19</v>
      </c>
      <c r="L570" s="45"/>
      <c r="M570" s="212" t="s">
        <v>19</v>
      </c>
      <c r="N570" s="213" t="s">
        <v>43</v>
      </c>
      <c r="O570" s="85"/>
      <c r="P570" s="214">
        <f>O570*H570</f>
        <v>0</v>
      </c>
      <c r="Q570" s="214">
        <v>0</v>
      </c>
      <c r="R570" s="214">
        <f>Q570*H570</f>
        <v>0</v>
      </c>
      <c r="S570" s="214">
        <v>0</v>
      </c>
      <c r="T570" s="215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6" t="s">
        <v>155</v>
      </c>
      <c r="AT570" s="216" t="s">
        <v>150</v>
      </c>
      <c r="AU570" s="216" t="s">
        <v>72</v>
      </c>
      <c r="AY570" s="18" t="s">
        <v>148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8" t="s">
        <v>80</v>
      </c>
      <c r="BK570" s="217">
        <f>ROUND(I570*H570,2)</f>
        <v>0</v>
      </c>
      <c r="BL570" s="18" t="s">
        <v>155</v>
      </c>
      <c r="BM570" s="216" t="s">
        <v>2502</v>
      </c>
    </row>
    <row r="571" s="2" customFormat="1">
      <c r="A571" s="39"/>
      <c r="B571" s="40"/>
      <c r="C571" s="41"/>
      <c r="D571" s="218" t="s">
        <v>157</v>
      </c>
      <c r="E571" s="41"/>
      <c r="F571" s="219" t="s">
        <v>2416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157</v>
      </c>
      <c r="AU571" s="18" t="s">
        <v>72</v>
      </c>
    </row>
    <row r="572" s="2" customFormat="1" ht="24.15" customHeight="1">
      <c r="A572" s="39"/>
      <c r="B572" s="40"/>
      <c r="C572" s="205" t="s">
        <v>2503</v>
      </c>
      <c r="D572" s="205" t="s">
        <v>150</v>
      </c>
      <c r="E572" s="206" t="s">
        <v>395</v>
      </c>
      <c r="F572" s="207" t="s">
        <v>2504</v>
      </c>
      <c r="G572" s="208" t="s">
        <v>377</v>
      </c>
      <c r="H572" s="209">
        <v>3</v>
      </c>
      <c r="I572" s="210"/>
      <c r="J572" s="211">
        <f>ROUND(I572*H572,2)</f>
        <v>0</v>
      </c>
      <c r="K572" s="207" t="s">
        <v>19</v>
      </c>
      <c r="L572" s="45"/>
      <c r="M572" s="212" t="s">
        <v>19</v>
      </c>
      <c r="N572" s="213" t="s">
        <v>43</v>
      </c>
      <c r="O572" s="85"/>
      <c r="P572" s="214">
        <f>O572*H572</f>
        <v>0</v>
      </c>
      <c r="Q572" s="214">
        <v>0</v>
      </c>
      <c r="R572" s="214">
        <f>Q572*H572</f>
        <v>0</v>
      </c>
      <c r="S572" s="214">
        <v>0</v>
      </c>
      <c r="T572" s="215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6" t="s">
        <v>155</v>
      </c>
      <c r="AT572" s="216" t="s">
        <v>150</v>
      </c>
      <c r="AU572" s="216" t="s">
        <v>72</v>
      </c>
      <c r="AY572" s="18" t="s">
        <v>148</v>
      </c>
      <c r="BE572" s="217">
        <f>IF(N572="základní",J572,0)</f>
        <v>0</v>
      </c>
      <c r="BF572" s="217">
        <f>IF(N572="snížená",J572,0)</f>
        <v>0</v>
      </c>
      <c r="BG572" s="217">
        <f>IF(N572="zákl. přenesená",J572,0)</f>
        <v>0</v>
      </c>
      <c r="BH572" s="217">
        <f>IF(N572="sníž. přenesená",J572,0)</f>
        <v>0</v>
      </c>
      <c r="BI572" s="217">
        <f>IF(N572="nulová",J572,0)</f>
        <v>0</v>
      </c>
      <c r="BJ572" s="18" t="s">
        <v>80</v>
      </c>
      <c r="BK572" s="217">
        <f>ROUND(I572*H572,2)</f>
        <v>0</v>
      </c>
      <c r="BL572" s="18" t="s">
        <v>155</v>
      </c>
      <c r="BM572" s="216" t="s">
        <v>2505</v>
      </c>
    </row>
    <row r="573" s="2" customFormat="1">
      <c r="A573" s="39"/>
      <c r="B573" s="40"/>
      <c r="C573" s="41"/>
      <c r="D573" s="218" t="s">
        <v>157</v>
      </c>
      <c r="E573" s="41"/>
      <c r="F573" s="219" t="s">
        <v>2504</v>
      </c>
      <c r="G573" s="41"/>
      <c r="H573" s="41"/>
      <c r="I573" s="220"/>
      <c r="J573" s="41"/>
      <c r="K573" s="41"/>
      <c r="L573" s="45"/>
      <c r="M573" s="221"/>
      <c r="N573" s="222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157</v>
      </c>
      <c r="AU573" s="18" t="s">
        <v>72</v>
      </c>
    </row>
    <row r="574" s="2" customFormat="1" ht="21.75" customHeight="1">
      <c r="A574" s="39"/>
      <c r="B574" s="40"/>
      <c r="C574" s="205" t="s">
        <v>2202</v>
      </c>
      <c r="D574" s="205" t="s">
        <v>150</v>
      </c>
      <c r="E574" s="206" t="s">
        <v>2506</v>
      </c>
      <c r="F574" s="207" t="s">
        <v>2507</v>
      </c>
      <c r="G574" s="208" t="s">
        <v>377</v>
      </c>
      <c r="H574" s="209">
        <v>1</v>
      </c>
      <c r="I574" s="210"/>
      <c r="J574" s="211">
        <f>ROUND(I574*H574,2)</f>
        <v>0</v>
      </c>
      <c r="K574" s="207" t="s">
        <v>19</v>
      </c>
      <c r="L574" s="45"/>
      <c r="M574" s="212" t="s">
        <v>19</v>
      </c>
      <c r="N574" s="213" t="s">
        <v>43</v>
      </c>
      <c r="O574" s="85"/>
      <c r="P574" s="214">
        <f>O574*H574</f>
        <v>0</v>
      </c>
      <c r="Q574" s="214">
        <v>0</v>
      </c>
      <c r="R574" s="214">
        <f>Q574*H574</f>
        <v>0</v>
      </c>
      <c r="S574" s="214">
        <v>0</v>
      </c>
      <c r="T574" s="21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6" t="s">
        <v>155</v>
      </c>
      <c r="AT574" s="216" t="s">
        <v>150</v>
      </c>
      <c r="AU574" s="216" t="s">
        <v>72</v>
      </c>
      <c r="AY574" s="18" t="s">
        <v>148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8" t="s">
        <v>80</v>
      </c>
      <c r="BK574" s="217">
        <f>ROUND(I574*H574,2)</f>
        <v>0</v>
      </c>
      <c r="BL574" s="18" t="s">
        <v>155</v>
      </c>
      <c r="BM574" s="216" t="s">
        <v>2508</v>
      </c>
    </row>
    <row r="575" s="2" customFormat="1">
      <c r="A575" s="39"/>
      <c r="B575" s="40"/>
      <c r="C575" s="41"/>
      <c r="D575" s="218" t="s">
        <v>157</v>
      </c>
      <c r="E575" s="41"/>
      <c r="F575" s="219" t="s">
        <v>2507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157</v>
      </c>
      <c r="AU575" s="18" t="s">
        <v>72</v>
      </c>
    </row>
    <row r="576" s="2" customFormat="1" ht="16.5" customHeight="1">
      <c r="A576" s="39"/>
      <c r="B576" s="40"/>
      <c r="C576" s="205" t="s">
        <v>2509</v>
      </c>
      <c r="D576" s="205" t="s">
        <v>150</v>
      </c>
      <c r="E576" s="206" t="s">
        <v>2510</v>
      </c>
      <c r="F576" s="207" t="s">
        <v>2511</v>
      </c>
      <c r="G576" s="208" t="s">
        <v>377</v>
      </c>
      <c r="H576" s="209">
        <v>4</v>
      </c>
      <c r="I576" s="210"/>
      <c r="J576" s="211">
        <f>ROUND(I576*H576,2)</f>
        <v>0</v>
      </c>
      <c r="K576" s="207" t="s">
        <v>19</v>
      </c>
      <c r="L576" s="45"/>
      <c r="M576" s="212" t="s">
        <v>19</v>
      </c>
      <c r="N576" s="213" t="s">
        <v>43</v>
      </c>
      <c r="O576" s="85"/>
      <c r="P576" s="214">
        <f>O576*H576</f>
        <v>0</v>
      </c>
      <c r="Q576" s="214">
        <v>0</v>
      </c>
      <c r="R576" s="214">
        <f>Q576*H576</f>
        <v>0</v>
      </c>
      <c r="S576" s="214">
        <v>0</v>
      </c>
      <c r="T576" s="21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6" t="s">
        <v>155</v>
      </c>
      <c r="AT576" s="216" t="s">
        <v>150</v>
      </c>
      <c r="AU576" s="216" t="s">
        <v>72</v>
      </c>
      <c r="AY576" s="18" t="s">
        <v>148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8" t="s">
        <v>80</v>
      </c>
      <c r="BK576" s="217">
        <f>ROUND(I576*H576,2)</f>
        <v>0</v>
      </c>
      <c r="BL576" s="18" t="s">
        <v>155</v>
      </c>
      <c r="BM576" s="216" t="s">
        <v>2512</v>
      </c>
    </row>
    <row r="577" s="2" customFormat="1">
      <c r="A577" s="39"/>
      <c r="B577" s="40"/>
      <c r="C577" s="41"/>
      <c r="D577" s="218" t="s">
        <v>157</v>
      </c>
      <c r="E577" s="41"/>
      <c r="F577" s="219" t="s">
        <v>2511</v>
      </c>
      <c r="G577" s="41"/>
      <c r="H577" s="41"/>
      <c r="I577" s="220"/>
      <c r="J577" s="41"/>
      <c r="K577" s="41"/>
      <c r="L577" s="45"/>
      <c r="M577" s="221"/>
      <c r="N577" s="222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157</v>
      </c>
      <c r="AU577" s="18" t="s">
        <v>72</v>
      </c>
    </row>
    <row r="578" s="2" customFormat="1" ht="16.5" customHeight="1">
      <c r="A578" s="39"/>
      <c r="B578" s="40"/>
      <c r="C578" s="205" t="s">
        <v>2204</v>
      </c>
      <c r="D578" s="205" t="s">
        <v>150</v>
      </c>
      <c r="E578" s="206" t="s">
        <v>2513</v>
      </c>
      <c r="F578" s="207" t="s">
        <v>2514</v>
      </c>
      <c r="G578" s="208" t="s">
        <v>377</v>
      </c>
      <c r="H578" s="209">
        <v>1</v>
      </c>
      <c r="I578" s="210"/>
      <c r="J578" s="211">
        <f>ROUND(I578*H578,2)</f>
        <v>0</v>
      </c>
      <c r="K578" s="207" t="s">
        <v>19</v>
      </c>
      <c r="L578" s="45"/>
      <c r="M578" s="212" t="s">
        <v>19</v>
      </c>
      <c r="N578" s="213" t="s">
        <v>43</v>
      </c>
      <c r="O578" s="85"/>
      <c r="P578" s="214">
        <f>O578*H578</f>
        <v>0</v>
      </c>
      <c r="Q578" s="214">
        <v>0</v>
      </c>
      <c r="R578" s="214">
        <f>Q578*H578</f>
        <v>0</v>
      </c>
      <c r="S578" s="214">
        <v>0</v>
      </c>
      <c r="T578" s="21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6" t="s">
        <v>155</v>
      </c>
      <c r="AT578" s="216" t="s">
        <v>150</v>
      </c>
      <c r="AU578" s="216" t="s">
        <v>72</v>
      </c>
      <c r="AY578" s="18" t="s">
        <v>148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80</v>
      </c>
      <c r="BK578" s="217">
        <f>ROUND(I578*H578,2)</f>
        <v>0</v>
      </c>
      <c r="BL578" s="18" t="s">
        <v>155</v>
      </c>
      <c r="BM578" s="216" t="s">
        <v>2515</v>
      </c>
    </row>
    <row r="579" s="2" customFormat="1">
      <c r="A579" s="39"/>
      <c r="B579" s="40"/>
      <c r="C579" s="41"/>
      <c r="D579" s="218" t="s">
        <v>157</v>
      </c>
      <c r="E579" s="41"/>
      <c r="F579" s="219" t="s">
        <v>2514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157</v>
      </c>
      <c r="AU579" s="18" t="s">
        <v>72</v>
      </c>
    </row>
    <row r="580" s="2" customFormat="1" ht="21.75" customHeight="1">
      <c r="A580" s="39"/>
      <c r="B580" s="40"/>
      <c r="C580" s="205" t="s">
        <v>2516</v>
      </c>
      <c r="D580" s="205" t="s">
        <v>150</v>
      </c>
      <c r="E580" s="206" t="s">
        <v>2517</v>
      </c>
      <c r="F580" s="207" t="s">
        <v>2518</v>
      </c>
      <c r="G580" s="208" t="s">
        <v>377</v>
      </c>
      <c r="H580" s="209">
        <v>1</v>
      </c>
      <c r="I580" s="210"/>
      <c r="J580" s="211">
        <f>ROUND(I580*H580,2)</f>
        <v>0</v>
      </c>
      <c r="K580" s="207" t="s">
        <v>19</v>
      </c>
      <c r="L580" s="45"/>
      <c r="M580" s="212" t="s">
        <v>19</v>
      </c>
      <c r="N580" s="213" t="s">
        <v>43</v>
      </c>
      <c r="O580" s="85"/>
      <c r="P580" s="214">
        <f>O580*H580</f>
        <v>0</v>
      </c>
      <c r="Q580" s="214">
        <v>0</v>
      </c>
      <c r="R580" s="214">
        <f>Q580*H580</f>
        <v>0</v>
      </c>
      <c r="S580" s="214">
        <v>0</v>
      </c>
      <c r="T580" s="215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16" t="s">
        <v>155</v>
      </c>
      <c r="AT580" s="216" t="s">
        <v>150</v>
      </c>
      <c r="AU580" s="216" t="s">
        <v>72</v>
      </c>
      <c r="AY580" s="18" t="s">
        <v>148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8" t="s">
        <v>80</v>
      </c>
      <c r="BK580" s="217">
        <f>ROUND(I580*H580,2)</f>
        <v>0</v>
      </c>
      <c r="BL580" s="18" t="s">
        <v>155</v>
      </c>
      <c r="BM580" s="216" t="s">
        <v>2519</v>
      </c>
    </row>
    <row r="581" s="2" customFormat="1">
      <c r="A581" s="39"/>
      <c r="B581" s="40"/>
      <c r="C581" s="41"/>
      <c r="D581" s="218" t="s">
        <v>157</v>
      </c>
      <c r="E581" s="41"/>
      <c r="F581" s="219" t="s">
        <v>2518</v>
      </c>
      <c r="G581" s="41"/>
      <c r="H581" s="41"/>
      <c r="I581" s="220"/>
      <c r="J581" s="41"/>
      <c r="K581" s="41"/>
      <c r="L581" s="45"/>
      <c r="M581" s="221"/>
      <c r="N581" s="222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157</v>
      </c>
      <c r="AU581" s="18" t="s">
        <v>72</v>
      </c>
    </row>
    <row r="582" s="2" customFormat="1" ht="16.5" customHeight="1">
      <c r="A582" s="39"/>
      <c r="B582" s="40"/>
      <c r="C582" s="205" t="s">
        <v>2207</v>
      </c>
      <c r="D582" s="205" t="s">
        <v>150</v>
      </c>
      <c r="E582" s="206" t="s">
        <v>2520</v>
      </c>
      <c r="F582" s="207" t="s">
        <v>2521</v>
      </c>
      <c r="G582" s="208" t="s">
        <v>377</v>
      </c>
      <c r="H582" s="209">
        <v>1</v>
      </c>
      <c r="I582" s="210"/>
      <c r="J582" s="211">
        <f>ROUND(I582*H582,2)</f>
        <v>0</v>
      </c>
      <c r="K582" s="207" t="s">
        <v>19</v>
      </c>
      <c r="L582" s="45"/>
      <c r="M582" s="212" t="s">
        <v>19</v>
      </c>
      <c r="N582" s="213" t="s">
        <v>43</v>
      </c>
      <c r="O582" s="85"/>
      <c r="P582" s="214">
        <f>O582*H582</f>
        <v>0</v>
      </c>
      <c r="Q582" s="214">
        <v>0</v>
      </c>
      <c r="R582" s="214">
        <f>Q582*H582</f>
        <v>0</v>
      </c>
      <c r="S582" s="214">
        <v>0</v>
      </c>
      <c r="T582" s="21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16" t="s">
        <v>155</v>
      </c>
      <c r="AT582" s="216" t="s">
        <v>150</v>
      </c>
      <c r="AU582" s="216" t="s">
        <v>72</v>
      </c>
      <c r="AY582" s="18" t="s">
        <v>148</v>
      </c>
      <c r="BE582" s="217">
        <f>IF(N582="základní",J582,0)</f>
        <v>0</v>
      </c>
      <c r="BF582" s="217">
        <f>IF(N582="snížená",J582,0)</f>
        <v>0</v>
      </c>
      <c r="BG582" s="217">
        <f>IF(N582="zákl. přenesená",J582,0)</f>
        <v>0</v>
      </c>
      <c r="BH582" s="217">
        <f>IF(N582="sníž. přenesená",J582,0)</f>
        <v>0</v>
      </c>
      <c r="BI582" s="217">
        <f>IF(N582="nulová",J582,0)</f>
        <v>0</v>
      </c>
      <c r="BJ582" s="18" t="s">
        <v>80</v>
      </c>
      <c r="BK582" s="217">
        <f>ROUND(I582*H582,2)</f>
        <v>0</v>
      </c>
      <c r="BL582" s="18" t="s">
        <v>155</v>
      </c>
      <c r="BM582" s="216" t="s">
        <v>2522</v>
      </c>
    </row>
    <row r="583" s="2" customFormat="1">
      <c r="A583" s="39"/>
      <c r="B583" s="40"/>
      <c r="C583" s="41"/>
      <c r="D583" s="218" t="s">
        <v>157</v>
      </c>
      <c r="E583" s="41"/>
      <c r="F583" s="219" t="s">
        <v>2521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157</v>
      </c>
      <c r="AU583" s="18" t="s">
        <v>72</v>
      </c>
    </row>
    <row r="584" s="2" customFormat="1" ht="21.75" customHeight="1">
      <c r="A584" s="39"/>
      <c r="B584" s="40"/>
      <c r="C584" s="205" t="s">
        <v>2523</v>
      </c>
      <c r="D584" s="205" t="s">
        <v>150</v>
      </c>
      <c r="E584" s="206" t="s">
        <v>2524</v>
      </c>
      <c r="F584" s="207" t="s">
        <v>2525</v>
      </c>
      <c r="G584" s="208" t="s">
        <v>377</v>
      </c>
      <c r="H584" s="209">
        <v>3</v>
      </c>
      <c r="I584" s="210"/>
      <c r="J584" s="211">
        <f>ROUND(I584*H584,2)</f>
        <v>0</v>
      </c>
      <c r="K584" s="207" t="s">
        <v>19</v>
      </c>
      <c r="L584" s="45"/>
      <c r="M584" s="212" t="s">
        <v>19</v>
      </c>
      <c r="N584" s="213" t="s">
        <v>43</v>
      </c>
      <c r="O584" s="85"/>
      <c r="P584" s="214">
        <f>O584*H584</f>
        <v>0</v>
      </c>
      <c r="Q584" s="214">
        <v>0</v>
      </c>
      <c r="R584" s="214">
        <f>Q584*H584</f>
        <v>0</v>
      </c>
      <c r="S584" s="214">
        <v>0</v>
      </c>
      <c r="T584" s="21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6" t="s">
        <v>155</v>
      </c>
      <c r="AT584" s="216" t="s">
        <v>150</v>
      </c>
      <c r="AU584" s="216" t="s">
        <v>72</v>
      </c>
      <c r="AY584" s="18" t="s">
        <v>148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8" t="s">
        <v>80</v>
      </c>
      <c r="BK584" s="217">
        <f>ROUND(I584*H584,2)</f>
        <v>0</v>
      </c>
      <c r="BL584" s="18" t="s">
        <v>155</v>
      </c>
      <c r="BM584" s="216" t="s">
        <v>2526</v>
      </c>
    </row>
    <row r="585" s="2" customFormat="1">
      <c r="A585" s="39"/>
      <c r="B585" s="40"/>
      <c r="C585" s="41"/>
      <c r="D585" s="218" t="s">
        <v>157</v>
      </c>
      <c r="E585" s="41"/>
      <c r="F585" s="219" t="s">
        <v>2525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157</v>
      </c>
      <c r="AU585" s="18" t="s">
        <v>72</v>
      </c>
    </row>
    <row r="586" s="2" customFormat="1" ht="16.5" customHeight="1">
      <c r="A586" s="39"/>
      <c r="B586" s="40"/>
      <c r="C586" s="205" t="s">
        <v>2209</v>
      </c>
      <c r="D586" s="205" t="s">
        <v>150</v>
      </c>
      <c r="E586" s="206" t="s">
        <v>399</v>
      </c>
      <c r="F586" s="207" t="s">
        <v>2527</v>
      </c>
      <c r="G586" s="208" t="s">
        <v>377</v>
      </c>
      <c r="H586" s="209">
        <v>3</v>
      </c>
      <c r="I586" s="210"/>
      <c r="J586" s="211">
        <f>ROUND(I586*H586,2)</f>
        <v>0</v>
      </c>
      <c r="K586" s="207" t="s">
        <v>19</v>
      </c>
      <c r="L586" s="45"/>
      <c r="M586" s="212" t="s">
        <v>19</v>
      </c>
      <c r="N586" s="213" t="s">
        <v>43</v>
      </c>
      <c r="O586" s="85"/>
      <c r="P586" s="214">
        <f>O586*H586</f>
        <v>0</v>
      </c>
      <c r="Q586" s="214">
        <v>0</v>
      </c>
      <c r="R586" s="214">
        <f>Q586*H586</f>
        <v>0</v>
      </c>
      <c r="S586" s="214">
        <v>0</v>
      </c>
      <c r="T586" s="215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16" t="s">
        <v>155</v>
      </c>
      <c r="AT586" s="216" t="s">
        <v>150</v>
      </c>
      <c r="AU586" s="216" t="s">
        <v>72</v>
      </c>
      <c r="AY586" s="18" t="s">
        <v>148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8" t="s">
        <v>80</v>
      </c>
      <c r="BK586" s="217">
        <f>ROUND(I586*H586,2)</f>
        <v>0</v>
      </c>
      <c r="BL586" s="18" t="s">
        <v>155</v>
      </c>
      <c r="BM586" s="216" t="s">
        <v>2528</v>
      </c>
    </row>
    <row r="587" s="2" customFormat="1">
      <c r="A587" s="39"/>
      <c r="B587" s="40"/>
      <c r="C587" s="41"/>
      <c r="D587" s="218" t="s">
        <v>157</v>
      </c>
      <c r="E587" s="41"/>
      <c r="F587" s="219" t="s">
        <v>2527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157</v>
      </c>
      <c r="AU587" s="18" t="s">
        <v>72</v>
      </c>
    </row>
    <row r="588" s="2" customFormat="1" ht="21.75" customHeight="1">
      <c r="A588" s="39"/>
      <c r="B588" s="40"/>
      <c r="C588" s="205" t="s">
        <v>2529</v>
      </c>
      <c r="D588" s="205" t="s">
        <v>150</v>
      </c>
      <c r="E588" s="206" t="s">
        <v>2171</v>
      </c>
      <c r="F588" s="207" t="s">
        <v>2172</v>
      </c>
      <c r="G588" s="208" t="s">
        <v>2173</v>
      </c>
      <c r="H588" s="276"/>
      <c r="I588" s="210"/>
      <c r="J588" s="211">
        <f>ROUND(I588*H588,2)</f>
        <v>0</v>
      </c>
      <c r="K588" s="207" t="s">
        <v>19</v>
      </c>
      <c r="L588" s="45"/>
      <c r="M588" s="212" t="s">
        <v>19</v>
      </c>
      <c r="N588" s="213" t="s">
        <v>43</v>
      </c>
      <c r="O588" s="85"/>
      <c r="P588" s="214">
        <f>O588*H588</f>
        <v>0</v>
      </c>
      <c r="Q588" s="214">
        <v>0</v>
      </c>
      <c r="R588" s="214">
        <f>Q588*H588</f>
        <v>0</v>
      </c>
      <c r="S588" s="214">
        <v>0</v>
      </c>
      <c r="T588" s="215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16" t="s">
        <v>155</v>
      </c>
      <c r="AT588" s="216" t="s">
        <v>150</v>
      </c>
      <c r="AU588" s="216" t="s">
        <v>72</v>
      </c>
      <c r="AY588" s="18" t="s">
        <v>148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8" t="s">
        <v>80</v>
      </c>
      <c r="BK588" s="217">
        <f>ROUND(I588*H588,2)</f>
        <v>0</v>
      </c>
      <c r="BL588" s="18" t="s">
        <v>155</v>
      </c>
      <c r="BM588" s="216" t="s">
        <v>2530</v>
      </c>
    </row>
    <row r="589" s="2" customFormat="1">
      <c r="A589" s="39"/>
      <c r="B589" s="40"/>
      <c r="C589" s="41"/>
      <c r="D589" s="218" t="s">
        <v>157</v>
      </c>
      <c r="E589" s="41"/>
      <c r="F589" s="219" t="s">
        <v>2172</v>
      </c>
      <c r="G589" s="41"/>
      <c r="H589" s="41"/>
      <c r="I589" s="220"/>
      <c r="J589" s="41"/>
      <c r="K589" s="41"/>
      <c r="L589" s="45"/>
      <c r="M589" s="272"/>
      <c r="N589" s="273"/>
      <c r="O589" s="274"/>
      <c r="P589" s="274"/>
      <c r="Q589" s="274"/>
      <c r="R589" s="274"/>
      <c r="S589" s="274"/>
      <c r="T589" s="275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157</v>
      </c>
      <c r="AU589" s="18" t="s">
        <v>72</v>
      </c>
    </row>
    <row r="590" s="2" customFormat="1" ht="6.96" customHeight="1">
      <c r="A590" s="39"/>
      <c r="B590" s="60"/>
      <c r="C590" s="61"/>
      <c r="D590" s="61"/>
      <c r="E590" s="61"/>
      <c r="F590" s="61"/>
      <c r="G590" s="61"/>
      <c r="H590" s="61"/>
      <c r="I590" s="61"/>
      <c r="J590" s="61"/>
      <c r="K590" s="61"/>
      <c r="L590" s="45"/>
      <c r="M590" s="39"/>
      <c r="O590" s="39"/>
      <c r="P590" s="39"/>
      <c r="Q590" s="39"/>
      <c r="R590" s="39"/>
      <c r="S590" s="39"/>
      <c r="T590" s="39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</row>
  </sheetData>
  <sheetProtection sheet="1" autoFilter="0" formatColumns="0" formatRows="0" objects="1" scenarios="1" spinCount="100000" saltValue="PQYxVPm56Tc8JmiomQuaAbQf4XWjxKZmECpmT4mjPoJK4+NBOhl+TrqDUqW0ckXHYfCQBerCs3na1Sil22/hGg==" hashValue="2fGIAa9uAmY9DNHphy14iNTWA261tiCmqPzIANi/BhEok/l666Tjv6akhfShy5qmdwTa6HorLwkF4S/VGibeGQ==" algorithmName="SHA-512" password="CC35"/>
  <autoFilter ref="C78:K58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2531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1800</v>
      </c>
      <c r="G12" s="39"/>
      <c r="H12" s="39"/>
      <c r="I12" s="133" t="s">
        <v>23</v>
      </c>
      <c r="J12" s="138" t="str">
        <f>'Rekapitulace stavby'!AN8</f>
        <v>1. 8. 2021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ROUND((SUM(BE79:BE139)),  2)</f>
        <v>0</v>
      </c>
      <c r="G33" s="39"/>
      <c r="H33" s="39"/>
      <c r="I33" s="149">
        <v>0.20999999999999999</v>
      </c>
      <c r="J33" s="148">
        <f>ROUND(((SUM(BE79:BE139))*I33),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ROUND((SUM(BF79:BF139)),  2)</f>
        <v>0</v>
      </c>
      <c r="G34" s="39"/>
      <c r="H34" s="39"/>
      <c r="I34" s="149">
        <v>0.14999999999999999</v>
      </c>
      <c r="J34" s="148">
        <f>ROUND(((SUM(BF79:BF139))*I34),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ROUND((SUM(BG79:BG139)),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ROUND((SUM(BH79:BH139)),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ROUND((SUM(BI79:BI139)),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osvětlení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133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SENB obj. 2983 U Synagogy Č. Lípa rev.2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06 - osvětlení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1. 8. 2021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>Město Č. Lípa</v>
      </c>
      <c r="G75" s="41"/>
      <c r="H75" s="41"/>
      <c r="I75" s="33" t="s">
        <v>31</v>
      </c>
      <c r="J75" s="37" t="str">
        <f>E21</f>
        <v>KIP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34</v>
      </c>
      <c r="J76" s="37" t="str">
        <f>E24</f>
        <v>J. Nešněra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134</v>
      </c>
      <c r="D78" s="181" t="s">
        <v>57</v>
      </c>
      <c r="E78" s="181" t="s">
        <v>53</v>
      </c>
      <c r="F78" s="181" t="s">
        <v>54</v>
      </c>
      <c r="G78" s="181" t="s">
        <v>135</v>
      </c>
      <c r="H78" s="181" t="s">
        <v>136</v>
      </c>
      <c r="I78" s="181" t="s">
        <v>137</v>
      </c>
      <c r="J78" s="181" t="s">
        <v>112</v>
      </c>
      <c r="K78" s="182" t="s">
        <v>138</v>
      </c>
      <c r="L78" s="183"/>
      <c r="M78" s="93" t="s">
        <v>19</v>
      </c>
      <c r="N78" s="94" t="s">
        <v>42</v>
      </c>
      <c r="O78" s="94" t="s">
        <v>139</v>
      </c>
      <c r="P78" s="94" t="s">
        <v>140</v>
      </c>
      <c r="Q78" s="94" t="s">
        <v>141</v>
      </c>
      <c r="R78" s="94" t="s">
        <v>142</v>
      </c>
      <c r="S78" s="94" t="s">
        <v>143</v>
      </c>
      <c r="T78" s="95" t="s">
        <v>144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145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SUM(P80:P139)</f>
        <v>0</v>
      </c>
      <c r="Q79" s="97"/>
      <c r="R79" s="186">
        <f>SUM(R80:R139)</f>
        <v>0</v>
      </c>
      <c r="S79" s="97"/>
      <c r="T79" s="187">
        <f>SUM(T80:T139)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71</v>
      </c>
      <c r="AU79" s="18" t="s">
        <v>113</v>
      </c>
      <c r="BK79" s="188">
        <f>SUM(BK80:BK139)</f>
        <v>0</v>
      </c>
    </row>
    <row r="80" s="2" customFormat="1" ht="16.5" customHeight="1">
      <c r="A80" s="39"/>
      <c r="B80" s="40"/>
      <c r="C80" s="205" t="s">
        <v>80</v>
      </c>
      <c r="D80" s="205" t="s">
        <v>150</v>
      </c>
      <c r="E80" s="206" t="s">
        <v>80</v>
      </c>
      <c r="F80" s="207" t="s">
        <v>2532</v>
      </c>
      <c r="G80" s="208" t="s">
        <v>1808</v>
      </c>
      <c r="H80" s="209">
        <v>351</v>
      </c>
      <c r="I80" s="210"/>
      <c r="J80" s="211">
        <f>ROUND(I80*H80,2)</f>
        <v>0</v>
      </c>
      <c r="K80" s="207" t="s">
        <v>19</v>
      </c>
      <c r="L80" s="45"/>
      <c r="M80" s="212" t="s">
        <v>19</v>
      </c>
      <c r="N80" s="213" t="s">
        <v>43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155</v>
      </c>
      <c r="AT80" s="216" t="s">
        <v>150</v>
      </c>
      <c r="AU80" s="216" t="s">
        <v>72</v>
      </c>
      <c r="AY80" s="18" t="s">
        <v>148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80</v>
      </c>
      <c r="BK80" s="217">
        <f>ROUND(I80*H80,2)</f>
        <v>0</v>
      </c>
      <c r="BL80" s="18" t="s">
        <v>155</v>
      </c>
      <c r="BM80" s="216" t="s">
        <v>82</v>
      </c>
    </row>
    <row r="81" s="2" customFormat="1">
      <c r="A81" s="39"/>
      <c r="B81" s="40"/>
      <c r="C81" s="41"/>
      <c r="D81" s="218" t="s">
        <v>157</v>
      </c>
      <c r="E81" s="41"/>
      <c r="F81" s="219" t="s">
        <v>2532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157</v>
      </c>
      <c r="AU81" s="18" t="s">
        <v>72</v>
      </c>
    </row>
    <row r="82" s="2" customFormat="1">
      <c r="A82" s="39"/>
      <c r="B82" s="40"/>
      <c r="C82" s="41"/>
      <c r="D82" s="218" t="s">
        <v>300</v>
      </c>
      <c r="E82" s="41"/>
      <c r="F82" s="247" t="s">
        <v>2533</v>
      </c>
      <c r="G82" s="41"/>
      <c r="H82" s="41"/>
      <c r="I82" s="220"/>
      <c r="J82" s="41"/>
      <c r="K82" s="41"/>
      <c r="L82" s="45"/>
      <c r="M82" s="221"/>
      <c r="N82" s="222"/>
      <c r="O82" s="85"/>
      <c r="P82" s="85"/>
      <c r="Q82" s="85"/>
      <c r="R82" s="85"/>
      <c r="S82" s="85"/>
      <c r="T82" s="86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300</v>
      </c>
      <c r="AU82" s="18" t="s">
        <v>72</v>
      </c>
    </row>
    <row r="83" s="2" customFormat="1" ht="16.5" customHeight="1">
      <c r="A83" s="39"/>
      <c r="B83" s="40"/>
      <c r="C83" s="205" t="s">
        <v>82</v>
      </c>
      <c r="D83" s="205" t="s">
        <v>150</v>
      </c>
      <c r="E83" s="206" t="s">
        <v>2534</v>
      </c>
      <c r="F83" s="207" t="s">
        <v>2535</v>
      </c>
      <c r="G83" s="208" t="s">
        <v>1808</v>
      </c>
      <c r="H83" s="209">
        <v>322</v>
      </c>
      <c r="I83" s="210"/>
      <c r="J83" s="211">
        <f>ROUND(I83*H83,2)</f>
        <v>0</v>
      </c>
      <c r="K83" s="207" t="s">
        <v>19</v>
      </c>
      <c r="L83" s="45"/>
      <c r="M83" s="212" t="s">
        <v>19</v>
      </c>
      <c r="N83" s="213" t="s">
        <v>43</v>
      </c>
      <c r="O83" s="85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6" t="s">
        <v>155</v>
      </c>
      <c r="AT83" s="216" t="s">
        <v>150</v>
      </c>
      <c r="AU83" s="216" t="s">
        <v>72</v>
      </c>
      <c r="AY83" s="18" t="s">
        <v>148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8" t="s">
        <v>80</v>
      </c>
      <c r="BK83" s="217">
        <f>ROUND(I83*H83,2)</f>
        <v>0</v>
      </c>
      <c r="BL83" s="18" t="s">
        <v>155</v>
      </c>
      <c r="BM83" s="216" t="s">
        <v>155</v>
      </c>
    </row>
    <row r="84" s="2" customFormat="1">
      <c r="A84" s="39"/>
      <c r="B84" s="40"/>
      <c r="C84" s="41"/>
      <c r="D84" s="218" t="s">
        <v>157</v>
      </c>
      <c r="E84" s="41"/>
      <c r="F84" s="219" t="s">
        <v>2535</v>
      </c>
      <c r="G84" s="41"/>
      <c r="H84" s="41"/>
      <c r="I84" s="220"/>
      <c r="J84" s="41"/>
      <c r="K84" s="41"/>
      <c r="L84" s="45"/>
      <c r="M84" s="221"/>
      <c r="N84" s="222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157</v>
      </c>
      <c r="AU84" s="18" t="s">
        <v>72</v>
      </c>
    </row>
    <row r="85" s="2" customFormat="1">
      <c r="A85" s="39"/>
      <c r="B85" s="40"/>
      <c r="C85" s="41"/>
      <c r="D85" s="218" t="s">
        <v>300</v>
      </c>
      <c r="E85" s="41"/>
      <c r="F85" s="247" t="s">
        <v>2533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300</v>
      </c>
      <c r="AU85" s="18" t="s">
        <v>72</v>
      </c>
    </row>
    <row r="86" s="2" customFormat="1" ht="16.5" customHeight="1">
      <c r="A86" s="39"/>
      <c r="B86" s="40"/>
      <c r="C86" s="205" t="s">
        <v>163</v>
      </c>
      <c r="D86" s="205" t="s">
        <v>150</v>
      </c>
      <c r="E86" s="206" t="s">
        <v>163</v>
      </c>
      <c r="F86" s="207" t="s">
        <v>2536</v>
      </c>
      <c r="G86" s="208" t="s">
        <v>1808</v>
      </c>
      <c r="H86" s="209">
        <v>63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155</v>
      </c>
      <c r="AT86" s="216" t="s">
        <v>150</v>
      </c>
      <c r="AU86" s="216" t="s">
        <v>72</v>
      </c>
      <c r="AY86" s="18" t="s">
        <v>148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155</v>
      </c>
      <c r="BM86" s="216" t="s">
        <v>193</v>
      </c>
    </row>
    <row r="87" s="2" customFormat="1">
      <c r="A87" s="39"/>
      <c r="B87" s="40"/>
      <c r="C87" s="41"/>
      <c r="D87" s="218" t="s">
        <v>157</v>
      </c>
      <c r="E87" s="41"/>
      <c r="F87" s="219" t="s">
        <v>2536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157</v>
      </c>
      <c r="AU87" s="18" t="s">
        <v>72</v>
      </c>
    </row>
    <row r="88" s="2" customFormat="1">
      <c r="A88" s="39"/>
      <c r="B88" s="40"/>
      <c r="C88" s="41"/>
      <c r="D88" s="218" t="s">
        <v>300</v>
      </c>
      <c r="E88" s="41"/>
      <c r="F88" s="247" t="s">
        <v>2533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300</v>
      </c>
      <c r="AU88" s="18" t="s">
        <v>72</v>
      </c>
    </row>
    <row r="89" s="2" customFormat="1" ht="16.5" customHeight="1">
      <c r="A89" s="39"/>
      <c r="B89" s="40"/>
      <c r="C89" s="205" t="s">
        <v>155</v>
      </c>
      <c r="D89" s="205" t="s">
        <v>150</v>
      </c>
      <c r="E89" s="206" t="s">
        <v>186</v>
      </c>
      <c r="F89" s="207" t="s">
        <v>2537</v>
      </c>
      <c r="G89" s="208" t="s">
        <v>220</v>
      </c>
      <c r="H89" s="209">
        <v>36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155</v>
      </c>
      <c r="AT89" s="216" t="s">
        <v>150</v>
      </c>
      <c r="AU89" s="216" t="s">
        <v>72</v>
      </c>
      <c r="AY89" s="18" t="s">
        <v>148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155</v>
      </c>
      <c r="BM89" s="216" t="s">
        <v>205</v>
      </c>
    </row>
    <row r="90" s="2" customFormat="1">
      <c r="A90" s="39"/>
      <c r="B90" s="40"/>
      <c r="C90" s="41"/>
      <c r="D90" s="218" t="s">
        <v>157</v>
      </c>
      <c r="E90" s="41"/>
      <c r="F90" s="219" t="s">
        <v>2537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157</v>
      </c>
      <c r="AU90" s="18" t="s">
        <v>72</v>
      </c>
    </row>
    <row r="91" s="2" customFormat="1">
      <c r="A91" s="39"/>
      <c r="B91" s="40"/>
      <c r="C91" s="41"/>
      <c r="D91" s="218" t="s">
        <v>300</v>
      </c>
      <c r="E91" s="41"/>
      <c r="F91" s="247" t="s">
        <v>2533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300</v>
      </c>
      <c r="AU91" s="18" t="s">
        <v>72</v>
      </c>
    </row>
    <row r="92" s="2" customFormat="1" ht="16.5" customHeight="1">
      <c r="A92" s="39"/>
      <c r="B92" s="40"/>
      <c r="C92" s="205" t="s">
        <v>186</v>
      </c>
      <c r="D92" s="205" t="s">
        <v>150</v>
      </c>
      <c r="E92" s="206" t="s">
        <v>193</v>
      </c>
      <c r="F92" s="207" t="s">
        <v>2538</v>
      </c>
      <c r="G92" s="208" t="s">
        <v>1808</v>
      </c>
      <c r="H92" s="209">
        <v>12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155</v>
      </c>
      <c r="AT92" s="216" t="s">
        <v>150</v>
      </c>
      <c r="AU92" s="216" t="s">
        <v>72</v>
      </c>
      <c r="AY92" s="18" t="s">
        <v>148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155</v>
      </c>
      <c r="BM92" s="216" t="s">
        <v>217</v>
      </c>
    </row>
    <row r="93" s="2" customFormat="1">
      <c r="A93" s="39"/>
      <c r="B93" s="40"/>
      <c r="C93" s="41"/>
      <c r="D93" s="218" t="s">
        <v>157</v>
      </c>
      <c r="E93" s="41"/>
      <c r="F93" s="219" t="s">
        <v>2538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157</v>
      </c>
      <c r="AU93" s="18" t="s">
        <v>72</v>
      </c>
    </row>
    <row r="94" s="2" customFormat="1">
      <c r="A94" s="39"/>
      <c r="B94" s="40"/>
      <c r="C94" s="41"/>
      <c r="D94" s="218" t="s">
        <v>300</v>
      </c>
      <c r="E94" s="41"/>
      <c r="F94" s="247" t="s">
        <v>2533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300</v>
      </c>
      <c r="AU94" s="18" t="s">
        <v>72</v>
      </c>
    </row>
    <row r="95" s="2" customFormat="1" ht="16.5" customHeight="1">
      <c r="A95" s="39"/>
      <c r="B95" s="40"/>
      <c r="C95" s="205" t="s">
        <v>193</v>
      </c>
      <c r="D95" s="205" t="s">
        <v>150</v>
      </c>
      <c r="E95" s="206" t="s">
        <v>199</v>
      </c>
      <c r="F95" s="207" t="s">
        <v>2539</v>
      </c>
      <c r="G95" s="208" t="s">
        <v>1808</v>
      </c>
      <c r="H95" s="209">
        <v>13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155</v>
      </c>
      <c r="AT95" s="216" t="s">
        <v>150</v>
      </c>
      <c r="AU95" s="216" t="s">
        <v>72</v>
      </c>
      <c r="AY95" s="18" t="s">
        <v>148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155</v>
      </c>
      <c r="BM95" s="216" t="s">
        <v>231</v>
      </c>
    </row>
    <row r="96" s="2" customFormat="1">
      <c r="A96" s="39"/>
      <c r="B96" s="40"/>
      <c r="C96" s="41"/>
      <c r="D96" s="218" t="s">
        <v>157</v>
      </c>
      <c r="E96" s="41"/>
      <c r="F96" s="219" t="s">
        <v>2539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157</v>
      </c>
      <c r="AU96" s="18" t="s">
        <v>72</v>
      </c>
    </row>
    <row r="97" s="2" customFormat="1">
      <c r="A97" s="39"/>
      <c r="B97" s="40"/>
      <c r="C97" s="41"/>
      <c r="D97" s="218" t="s">
        <v>300</v>
      </c>
      <c r="E97" s="41"/>
      <c r="F97" s="247" t="s">
        <v>2533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300</v>
      </c>
      <c r="AU97" s="18" t="s">
        <v>72</v>
      </c>
    </row>
    <row r="98" s="2" customFormat="1" ht="16.5" customHeight="1">
      <c r="A98" s="39"/>
      <c r="B98" s="40"/>
      <c r="C98" s="205" t="s">
        <v>199</v>
      </c>
      <c r="D98" s="205" t="s">
        <v>150</v>
      </c>
      <c r="E98" s="206" t="s">
        <v>205</v>
      </c>
      <c r="F98" s="207" t="s">
        <v>2540</v>
      </c>
      <c r="G98" s="208" t="s">
        <v>1808</v>
      </c>
      <c r="H98" s="209">
        <v>2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155</v>
      </c>
      <c r="AT98" s="216" t="s">
        <v>150</v>
      </c>
      <c r="AU98" s="216" t="s">
        <v>72</v>
      </c>
      <c r="AY98" s="18" t="s">
        <v>148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155</v>
      </c>
      <c r="BM98" s="216" t="s">
        <v>243</v>
      </c>
    </row>
    <row r="99" s="2" customFormat="1">
      <c r="A99" s="39"/>
      <c r="B99" s="40"/>
      <c r="C99" s="41"/>
      <c r="D99" s="218" t="s">
        <v>157</v>
      </c>
      <c r="E99" s="41"/>
      <c r="F99" s="219" t="s">
        <v>2540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157</v>
      </c>
      <c r="AU99" s="18" t="s">
        <v>72</v>
      </c>
    </row>
    <row r="100" s="2" customFormat="1">
      <c r="A100" s="39"/>
      <c r="B100" s="40"/>
      <c r="C100" s="41"/>
      <c r="D100" s="218" t="s">
        <v>300</v>
      </c>
      <c r="E100" s="41"/>
      <c r="F100" s="247" t="s">
        <v>2533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300</v>
      </c>
      <c r="AU100" s="18" t="s">
        <v>72</v>
      </c>
    </row>
    <row r="101" s="2" customFormat="1" ht="16.5" customHeight="1">
      <c r="A101" s="39"/>
      <c r="B101" s="40"/>
      <c r="C101" s="205" t="s">
        <v>205</v>
      </c>
      <c r="D101" s="205" t="s">
        <v>150</v>
      </c>
      <c r="E101" s="206" t="s">
        <v>179</v>
      </c>
      <c r="F101" s="207" t="s">
        <v>2541</v>
      </c>
      <c r="G101" s="208" t="s">
        <v>1808</v>
      </c>
      <c r="H101" s="209">
        <v>17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155</v>
      </c>
      <c r="AT101" s="216" t="s">
        <v>150</v>
      </c>
      <c r="AU101" s="216" t="s">
        <v>72</v>
      </c>
      <c r="AY101" s="18" t="s">
        <v>148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155</v>
      </c>
      <c r="BM101" s="216" t="s">
        <v>261</v>
      </c>
    </row>
    <row r="102" s="2" customFormat="1">
      <c r="A102" s="39"/>
      <c r="B102" s="40"/>
      <c r="C102" s="41"/>
      <c r="D102" s="218" t="s">
        <v>157</v>
      </c>
      <c r="E102" s="41"/>
      <c r="F102" s="219" t="s">
        <v>2541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157</v>
      </c>
      <c r="AU102" s="18" t="s">
        <v>72</v>
      </c>
    </row>
    <row r="103" s="2" customFormat="1">
      <c r="A103" s="39"/>
      <c r="B103" s="40"/>
      <c r="C103" s="41"/>
      <c r="D103" s="218" t="s">
        <v>300</v>
      </c>
      <c r="E103" s="41"/>
      <c r="F103" s="247" t="s">
        <v>2533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300</v>
      </c>
      <c r="AU103" s="18" t="s">
        <v>72</v>
      </c>
    </row>
    <row r="104" s="2" customFormat="1" ht="16.5" customHeight="1">
      <c r="A104" s="39"/>
      <c r="B104" s="40"/>
      <c r="C104" s="205" t="s">
        <v>179</v>
      </c>
      <c r="D104" s="205" t="s">
        <v>150</v>
      </c>
      <c r="E104" s="206" t="s">
        <v>217</v>
      </c>
      <c r="F104" s="207" t="s">
        <v>2542</v>
      </c>
      <c r="G104" s="208" t="s">
        <v>1808</v>
      </c>
      <c r="H104" s="209">
        <v>2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155</v>
      </c>
      <c r="AT104" s="216" t="s">
        <v>150</v>
      </c>
      <c r="AU104" s="216" t="s">
        <v>72</v>
      </c>
      <c r="AY104" s="18" t="s">
        <v>148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155</v>
      </c>
      <c r="BM104" s="216" t="s">
        <v>277</v>
      </c>
    </row>
    <row r="105" s="2" customFormat="1">
      <c r="A105" s="39"/>
      <c r="B105" s="40"/>
      <c r="C105" s="41"/>
      <c r="D105" s="218" t="s">
        <v>157</v>
      </c>
      <c r="E105" s="41"/>
      <c r="F105" s="219" t="s">
        <v>2542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157</v>
      </c>
      <c r="AU105" s="18" t="s">
        <v>72</v>
      </c>
    </row>
    <row r="106" s="2" customFormat="1">
      <c r="A106" s="39"/>
      <c r="B106" s="40"/>
      <c r="C106" s="41"/>
      <c r="D106" s="218" t="s">
        <v>300</v>
      </c>
      <c r="E106" s="41"/>
      <c r="F106" s="247" t="s">
        <v>2533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300</v>
      </c>
      <c r="AU106" s="18" t="s">
        <v>72</v>
      </c>
    </row>
    <row r="107" s="2" customFormat="1" ht="16.5" customHeight="1">
      <c r="A107" s="39"/>
      <c r="B107" s="40"/>
      <c r="C107" s="205" t="s">
        <v>217</v>
      </c>
      <c r="D107" s="205" t="s">
        <v>150</v>
      </c>
      <c r="E107" s="206" t="s">
        <v>224</v>
      </c>
      <c r="F107" s="207" t="s">
        <v>2543</v>
      </c>
      <c r="G107" s="208" t="s">
        <v>1808</v>
      </c>
      <c r="H107" s="209">
        <v>17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155</v>
      </c>
      <c r="AT107" s="216" t="s">
        <v>150</v>
      </c>
      <c r="AU107" s="216" t="s">
        <v>72</v>
      </c>
      <c r="AY107" s="18" t="s">
        <v>148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155</v>
      </c>
      <c r="BM107" s="216" t="s">
        <v>289</v>
      </c>
    </row>
    <row r="108" s="2" customFormat="1">
      <c r="A108" s="39"/>
      <c r="B108" s="40"/>
      <c r="C108" s="41"/>
      <c r="D108" s="218" t="s">
        <v>157</v>
      </c>
      <c r="E108" s="41"/>
      <c r="F108" s="219" t="s">
        <v>2543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157</v>
      </c>
      <c r="AU108" s="18" t="s">
        <v>72</v>
      </c>
    </row>
    <row r="109" s="2" customFormat="1">
      <c r="A109" s="39"/>
      <c r="B109" s="40"/>
      <c r="C109" s="41"/>
      <c r="D109" s="218" t="s">
        <v>300</v>
      </c>
      <c r="E109" s="41"/>
      <c r="F109" s="247" t="s">
        <v>2533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300</v>
      </c>
      <c r="AU109" s="18" t="s">
        <v>72</v>
      </c>
    </row>
    <row r="110" s="2" customFormat="1" ht="16.5" customHeight="1">
      <c r="A110" s="39"/>
      <c r="B110" s="40"/>
      <c r="C110" s="205" t="s">
        <v>224</v>
      </c>
      <c r="D110" s="205" t="s">
        <v>150</v>
      </c>
      <c r="E110" s="206" t="s">
        <v>231</v>
      </c>
      <c r="F110" s="207" t="s">
        <v>2544</v>
      </c>
      <c r="G110" s="208" t="s">
        <v>1808</v>
      </c>
      <c r="H110" s="209">
        <v>9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155</v>
      </c>
      <c r="AT110" s="216" t="s">
        <v>150</v>
      </c>
      <c r="AU110" s="216" t="s">
        <v>72</v>
      </c>
      <c r="AY110" s="18" t="s">
        <v>148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155</v>
      </c>
      <c r="BM110" s="216" t="s">
        <v>303</v>
      </c>
    </row>
    <row r="111" s="2" customFormat="1">
      <c r="A111" s="39"/>
      <c r="B111" s="40"/>
      <c r="C111" s="41"/>
      <c r="D111" s="218" t="s">
        <v>157</v>
      </c>
      <c r="E111" s="41"/>
      <c r="F111" s="219" t="s">
        <v>2544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157</v>
      </c>
      <c r="AU111" s="18" t="s">
        <v>72</v>
      </c>
    </row>
    <row r="112" s="2" customFormat="1">
      <c r="A112" s="39"/>
      <c r="B112" s="40"/>
      <c r="C112" s="41"/>
      <c r="D112" s="218" t="s">
        <v>300</v>
      </c>
      <c r="E112" s="41"/>
      <c r="F112" s="247" t="s">
        <v>2533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300</v>
      </c>
      <c r="AU112" s="18" t="s">
        <v>72</v>
      </c>
    </row>
    <row r="113" s="2" customFormat="1" ht="16.5" customHeight="1">
      <c r="A113" s="39"/>
      <c r="B113" s="40"/>
      <c r="C113" s="205" t="s">
        <v>231</v>
      </c>
      <c r="D113" s="205" t="s">
        <v>150</v>
      </c>
      <c r="E113" s="206" t="s">
        <v>237</v>
      </c>
      <c r="F113" s="207" t="s">
        <v>2545</v>
      </c>
      <c r="G113" s="208" t="s">
        <v>1808</v>
      </c>
      <c r="H113" s="209">
        <v>14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155</v>
      </c>
      <c r="AT113" s="216" t="s">
        <v>150</v>
      </c>
      <c r="AU113" s="216" t="s">
        <v>72</v>
      </c>
      <c r="AY113" s="18" t="s">
        <v>148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155</v>
      </c>
      <c r="BM113" s="216" t="s">
        <v>315</v>
      </c>
    </row>
    <row r="114" s="2" customFormat="1">
      <c r="A114" s="39"/>
      <c r="B114" s="40"/>
      <c r="C114" s="41"/>
      <c r="D114" s="218" t="s">
        <v>157</v>
      </c>
      <c r="E114" s="41"/>
      <c r="F114" s="219" t="s">
        <v>2545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157</v>
      </c>
      <c r="AU114" s="18" t="s">
        <v>72</v>
      </c>
    </row>
    <row r="115" s="2" customFormat="1">
      <c r="A115" s="39"/>
      <c r="B115" s="40"/>
      <c r="C115" s="41"/>
      <c r="D115" s="218" t="s">
        <v>300</v>
      </c>
      <c r="E115" s="41"/>
      <c r="F115" s="247" t="s">
        <v>2533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300</v>
      </c>
      <c r="AU115" s="18" t="s">
        <v>72</v>
      </c>
    </row>
    <row r="116" s="2" customFormat="1" ht="16.5" customHeight="1">
      <c r="A116" s="39"/>
      <c r="B116" s="40"/>
      <c r="C116" s="205" t="s">
        <v>237</v>
      </c>
      <c r="D116" s="205" t="s">
        <v>150</v>
      </c>
      <c r="E116" s="206" t="s">
        <v>2546</v>
      </c>
      <c r="F116" s="207" t="s">
        <v>2547</v>
      </c>
      <c r="G116" s="208" t="s">
        <v>220</v>
      </c>
      <c r="H116" s="209">
        <v>112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155</v>
      </c>
      <c r="AT116" s="216" t="s">
        <v>150</v>
      </c>
      <c r="AU116" s="216" t="s">
        <v>72</v>
      </c>
      <c r="AY116" s="18" t="s">
        <v>148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155</v>
      </c>
      <c r="BM116" s="216" t="s">
        <v>331</v>
      </c>
    </row>
    <row r="117" s="2" customFormat="1">
      <c r="A117" s="39"/>
      <c r="B117" s="40"/>
      <c r="C117" s="41"/>
      <c r="D117" s="218" t="s">
        <v>157</v>
      </c>
      <c r="E117" s="41"/>
      <c r="F117" s="219" t="s">
        <v>2547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157</v>
      </c>
      <c r="AU117" s="18" t="s">
        <v>72</v>
      </c>
    </row>
    <row r="118" s="2" customFormat="1">
      <c r="A118" s="39"/>
      <c r="B118" s="40"/>
      <c r="C118" s="41"/>
      <c r="D118" s="218" t="s">
        <v>300</v>
      </c>
      <c r="E118" s="41"/>
      <c r="F118" s="247" t="s">
        <v>2533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300</v>
      </c>
      <c r="AU118" s="18" t="s">
        <v>72</v>
      </c>
    </row>
    <row r="119" s="2" customFormat="1" ht="16.5" customHeight="1">
      <c r="A119" s="39"/>
      <c r="B119" s="40"/>
      <c r="C119" s="205" t="s">
        <v>243</v>
      </c>
      <c r="D119" s="205" t="s">
        <v>150</v>
      </c>
      <c r="E119" s="206" t="s">
        <v>283</v>
      </c>
      <c r="F119" s="207" t="s">
        <v>2548</v>
      </c>
      <c r="G119" s="208" t="s">
        <v>1808</v>
      </c>
      <c r="H119" s="209">
        <v>5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155</v>
      </c>
      <c r="AT119" s="216" t="s">
        <v>150</v>
      </c>
      <c r="AU119" s="216" t="s">
        <v>72</v>
      </c>
      <c r="AY119" s="18" t="s">
        <v>148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155</v>
      </c>
      <c r="BM119" s="216" t="s">
        <v>350</v>
      </c>
    </row>
    <row r="120" s="2" customFormat="1">
      <c r="A120" s="39"/>
      <c r="B120" s="40"/>
      <c r="C120" s="41"/>
      <c r="D120" s="218" t="s">
        <v>157</v>
      </c>
      <c r="E120" s="41"/>
      <c r="F120" s="219" t="s">
        <v>2548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157</v>
      </c>
      <c r="AU120" s="18" t="s">
        <v>72</v>
      </c>
    </row>
    <row r="121" s="2" customFormat="1">
      <c r="A121" s="39"/>
      <c r="B121" s="40"/>
      <c r="C121" s="41"/>
      <c r="D121" s="218" t="s">
        <v>300</v>
      </c>
      <c r="E121" s="41"/>
      <c r="F121" s="247" t="s">
        <v>2533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300</v>
      </c>
      <c r="AU121" s="18" t="s">
        <v>72</v>
      </c>
    </row>
    <row r="122" s="2" customFormat="1" ht="16.5" customHeight="1">
      <c r="A122" s="39"/>
      <c r="B122" s="40"/>
      <c r="C122" s="205" t="s">
        <v>8</v>
      </c>
      <c r="D122" s="205" t="s">
        <v>150</v>
      </c>
      <c r="E122" s="206" t="s">
        <v>289</v>
      </c>
      <c r="F122" s="207" t="s">
        <v>2549</v>
      </c>
      <c r="G122" s="208" t="s">
        <v>1808</v>
      </c>
      <c r="H122" s="209">
        <v>2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155</v>
      </c>
      <c r="AT122" s="216" t="s">
        <v>150</v>
      </c>
      <c r="AU122" s="216" t="s">
        <v>72</v>
      </c>
      <c r="AY122" s="18" t="s">
        <v>148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155</v>
      </c>
      <c r="BM122" s="216" t="s">
        <v>365</v>
      </c>
    </row>
    <row r="123" s="2" customFormat="1">
      <c r="A123" s="39"/>
      <c r="B123" s="40"/>
      <c r="C123" s="41"/>
      <c r="D123" s="218" t="s">
        <v>157</v>
      </c>
      <c r="E123" s="41"/>
      <c r="F123" s="219" t="s">
        <v>2549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157</v>
      </c>
      <c r="AU123" s="18" t="s">
        <v>72</v>
      </c>
    </row>
    <row r="124" s="2" customFormat="1">
      <c r="A124" s="39"/>
      <c r="B124" s="40"/>
      <c r="C124" s="41"/>
      <c r="D124" s="218" t="s">
        <v>300</v>
      </c>
      <c r="E124" s="41"/>
      <c r="F124" s="247" t="s">
        <v>2533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300</v>
      </c>
      <c r="AU124" s="18" t="s">
        <v>72</v>
      </c>
    </row>
    <row r="125" s="2" customFormat="1" ht="16.5" customHeight="1">
      <c r="A125" s="39"/>
      <c r="B125" s="40"/>
      <c r="C125" s="205" t="s">
        <v>261</v>
      </c>
      <c r="D125" s="205" t="s">
        <v>150</v>
      </c>
      <c r="E125" s="206" t="s">
        <v>7</v>
      </c>
      <c r="F125" s="207" t="s">
        <v>2550</v>
      </c>
      <c r="G125" s="208" t="s">
        <v>1808</v>
      </c>
      <c r="H125" s="209">
        <v>25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155</v>
      </c>
      <c r="AT125" s="216" t="s">
        <v>150</v>
      </c>
      <c r="AU125" s="216" t="s">
        <v>72</v>
      </c>
      <c r="AY125" s="18" t="s">
        <v>148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155</v>
      </c>
      <c r="BM125" s="216" t="s">
        <v>383</v>
      </c>
    </row>
    <row r="126" s="2" customFormat="1">
      <c r="A126" s="39"/>
      <c r="B126" s="40"/>
      <c r="C126" s="41"/>
      <c r="D126" s="218" t="s">
        <v>157</v>
      </c>
      <c r="E126" s="41"/>
      <c r="F126" s="219" t="s">
        <v>2550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157</v>
      </c>
      <c r="AU126" s="18" t="s">
        <v>72</v>
      </c>
    </row>
    <row r="127" s="2" customFormat="1">
      <c r="A127" s="39"/>
      <c r="B127" s="40"/>
      <c r="C127" s="41"/>
      <c r="D127" s="218" t="s">
        <v>300</v>
      </c>
      <c r="E127" s="41"/>
      <c r="F127" s="247" t="s">
        <v>2533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300</v>
      </c>
      <c r="AU127" s="18" t="s">
        <v>72</v>
      </c>
    </row>
    <row r="128" s="2" customFormat="1" ht="16.5" customHeight="1">
      <c r="A128" s="39"/>
      <c r="B128" s="40"/>
      <c r="C128" s="205" t="s">
        <v>268</v>
      </c>
      <c r="D128" s="205" t="s">
        <v>150</v>
      </c>
      <c r="E128" s="206" t="s">
        <v>303</v>
      </c>
      <c r="F128" s="207" t="s">
        <v>2551</v>
      </c>
      <c r="G128" s="208" t="s">
        <v>1808</v>
      </c>
      <c r="H128" s="209">
        <v>1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155</v>
      </c>
      <c r="AT128" s="216" t="s">
        <v>150</v>
      </c>
      <c r="AU128" s="216" t="s">
        <v>72</v>
      </c>
      <c r="AY128" s="18" t="s">
        <v>148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155</v>
      </c>
      <c r="BM128" s="216" t="s">
        <v>395</v>
      </c>
    </row>
    <row r="129" s="2" customFormat="1">
      <c r="A129" s="39"/>
      <c r="B129" s="40"/>
      <c r="C129" s="41"/>
      <c r="D129" s="218" t="s">
        <v>157</v>
      </c>
      <c r="E129" s="41"/>
      <c r="F129" s="219" t="s">
        <v>2551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157</v>
      </c>
      <c r="AU129" s="18" t="s">
        <v>72</v>
      </c>
    </row>
    <row r="130" s="2" customFormat="1">
      <c r="A130" s="39"/>
      <c r="B130" s="40"/>
      <c r="C130" s="41"/>
      <c r="D130" s="218" t="s">
        <v>300</v>
      </c>
      <c r="E130" s="41"/>
      <c r="F130" s="247" t="s">
        <v>2533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300</v>
      </c>
      <c r="AU130" s="18" t="s">
        <v>72</v>
      </c>
    </row>
    <row r="131" s="2" customFormat="1" ht="16.5" customHeight="1">
      <c r="A131" s="39"/>
      <c r="B131" s="40"/>
      <c r="C131" s="205" t="s">
        <v>277</v>
      </c>
      <c r="D131" s="205" t="s">
        <v>150</v>
      </c>
      <c r="E131" s="206" t="s">
        <v>309</v>
      </c>
      <c r="F131" s="207" t="s">
        <v>2552</v>
      </c>
      <c r="G131" s="208" t="s">
        <v>1808</v>
      </c>
      <c r="H131" s="209">
        <v>44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155</v>
      </c>
      <c r="AT131" s="216" t="s">
        <v>150</v>
      </c>
      <c r="AU131" s="216" t="s">
        <v>72</v>
      </c>
      <c r="AY131" s="18" t="s">
        <v>148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155</v>
      </c>
      <c r="BM131" s="216" t="s">
        <v>406</v>
      </c>
    </row>
    <row r="132" s="2" customFormat="1">
      <c r="A132" s="39"/>
      <c r="B132" s="40"/>
      <c r="C132" s="41"/>
      <c r="D132" s="218" t="s">
        <v>157</v>
      </c>
      <c r="E132" s="41"/>
      <c r="F132" s="219" t="s">
        <v>2552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157</v>
      </c>
      <c r="AU132" s="18" t="s">
        <v>72</v>
      </c>
    </row>
    <row r="133" s="2" customFormat="1">
      <c r="A133" s="39"/>
      <c r="B133" s="40"/>
      <c r="C133" s="41"/>
      <c r="D133" s="218" t="s">
        <v>300</v>
      </c>
      <c r="E133" s="41"/>
      <c r="F133" s="247" t="s">
        <v>2533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300</v>
      </c>
      <c r="AU133" s="18" t="s">
        <v>72</v>
      </c>
    </row>
    <row r="134" s="2" customFormat="1" ht="16.5" customHeight="1">
      <c r="A134" s="39"/>
      <c r="B134" s="40"/>
      <c r="C134" s="205" t="s">
        <v>283</v>
      </c>
      <c r="D134" s="205" t="s">
        <v>150</v>
      </c>
      <c r="E134" s="206" t="s">
        <v>315</v>
      </c>
      <c r="F134" s="207" t="s">
        <v>2553</v>
      </c>
      <c r="G134" s="208" t="s">
        <v>1808</v>
      </c>
      <c r="H134" s="209">
        <v>16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155</v>
      </c>
      <c r="AT134" s="216" t="s">
        <v>150</v>
      </c>
      <c r="AU134" s="216" t="s">
        <v>72</v>
      </c>
      <c r="AY134" s="18" t="s">
        <v>148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155</v>
      </c>
      <c r="BM134" s="216" t="s">
        <v>424</v>
      </c>
    </row>
    <row r="135" s="2" customFormat="1">
      <c r="A135" s="39"/>
      <c r="B135" s="40"/>
      <c r="C135" s="41"/>
      <c r="D135" s="218" t="s">
        <v>157</v>
      </c>
      <c r="E135" s="41"/>
      <c r="F135" s="219" t="s">
        <v>2553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157</v>
      </c>
      <c r="AU135" s="18" t="s">
        <v>72</v>
      </c>
    </row>
    <row r="136" s="2" customFormat="1">
      <c r="A136" s="39"/>
      <c r="B136" s="40"/>
      <c r="C136" s="41"/>
      <c r="D136" s="218" t="s">
        <v>300</v>
      </c>
      <c r="E136" s="41"/>
      <c r="F136" s="247" t="s">
        <v>2533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300</v>
      </c>
      <c r="AU136" s="18" t="s">
        <v>72</v>
      </c>
    </row>
    <row r="137" s="2" customFormat="1" ht="16.5" customHeight="1">
      <c r="A137" s="39"/>
      <c r="B137" s="40"/>
      <c r="C137" s="205" t="s">
        <v>289</v>
      </c>
      <c r="D137" s="205" t="s">
        <v>150</v>
      </c>
      <c r="E137" s="206" t="s">
        <v>322</v>
      </c>
      <c r="F137" s="207" t="s">
        <v>2554</v>
      </c>
      <c r="G137" s="208" t="s">
        <v>1808</v>
      </c>
      <c r="H137" s="209">
        <v>6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155</v>
      </c>
      <c r="AT137" s="216" t="s">
        <v>150</v>
      </c>
      <c r="AU137" s="216" t="s">
        <v>72</v>
      </c>
      <c r="AY137" s="18" t="s">
        <v>148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155</v>
      </c>
      <c r="BM137" s="216" t="s">
        <v>436</v>
      </c>
    </row>
    <row r="138" s="2" customFormat="1">
      <c r="A138" s="39"/>
      <c r="B138" s="40"/>
      <c r="C138" s="41"/>
      <c r="D138" s="218" t="s">
        <v>157</v>
      </c>
      <c r="E138" s="41"/>
      <c r="F138" s="219" t="s">
        <v>2554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157</v>
      </c>
      <c r="AU138" s="18" t="s">
        <v>72</v>
      </c>
    </row>
    <row r="139" s="2" customFormat="1">
      <c r="A139" s="39"/>
      <c r="B139" s="40"/>
      <c r="C139" s="41"/>
      <c r="D139" s="218" t="s">
        <v>300</v>
      </c>
      <c r="E139" s="41"/>
      <c r="F139" s="247" t="s">
        <v>2533</v>
      </c>
      <c r="G139" s="41"/>
      <c r="H139" s="41"/>
      <c r="I139" s="220"/>
      <c r="J139" s="41"/>
      <c r="K139" s="41"/>
      <c r="L139" s="45"/>
      <c r="M139" s="272"/>
      <c r="N139" s="273"/>
      <c r="O139" s="274"/>
      <c r="P139" s="274"/>
      <c r="Q139" s="274"/>
      <c r="R139" s="274"/>
      <c r="S139" s="274"/>
      <c r="T139" s="275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300</v>
      </c>
      <c r="AU139" s="18" t="s">
        <v>72</v>
      </c>
    </row>
    <row r="140" s="2" customFormat="1" ht="6.96" customHeight="1">
      <c r="A140" s="39"/>
      <c r="B140" s="60"/>
      <c r="C140" s="61"/>
      <c r="D140" s="61"/>
      <c r="E140" s="61"/>
      <c r="F140" s="61"/>
      <c r="G140" s="61"/>
      <c r="H140" s="61"/>
      <c r="I140" s="61"/>
      <c r="J140" s="61"/>
      <c r="K140" s="61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ok3Wx/NZhxeEkhsHA4mS/yH3Pm3uPDxvfYt9usnIHHgTjbp9BsJO7tqoalMLuVU9aHqx2vk95N4nN2lclFaUUA==" hashValue="3cxiIgSfg6BxGu64qkbzBe3LIKE5zOADxvRKqjRnjDaH4+AVBYd3RqXY16q3/jkf819WuaY+es2AqV2x6VAwSw==" algorithmName="SHA-512" password="CC35"/>
  <autoFilter ref="C78:K13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2555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1800</v>
      </c>
      <c r="G12" s="39"/>
      <c r="H12" s="39"/>
      <c r="I12" s="133" t="s">
        <v>23</v>
      </c>
      <c r="J12" s="138" t="str">
        <f>'Rekapitulace stavby'!AN8</f>
        <v>1. 8. 2021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ROUND((SUM(BE79:BE351)),  2)</f>
        <v>0</v>
      </c>
      <c r="G33" s="39"/>
      <c r="H33" s="39"/>
      <c r="I33" s="149">
        <v>0.20999999999999999</v>
      </c>
      <c r="J33" s="148">
        <f>ROUND(((SUM(BE79:BE351))*I33),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ROUND((SUM(BF79:BF351)),  2)</f>
        <v>0</v>
      </c>
      <c r="G34" s="39"/>
      <c r="H34" s="39"/>
      <c r="I34" s="149">
        <v>0.14999999999999999</v>
      </c>
      <c r="J34" s="148">
        <f>ROUND(((SUM(BF79:BF351))*I34),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ROUND((SUM(BG79:BG351)),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ROUND((SUM(BH79:BH351)),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ROUND((SUM(BI79:BI351)),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UT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133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SENB obj. 2983 U Synagogy Č. Lípa rev.2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07 - UT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1. 8. 2021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>Město Č. Lípa</v>
      </c>
      <c r="G75" s="41"/>
      <c r="H75" s="41"/>
      <c r="I75" s="33" t="s">
        <v>31</v>
      </c>
      <c r="J75" s="37" t="str">
        <f>E21</f>
        <v>KIP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34</v>
      </c>
      <c r="J76" s="37" t="str">
        <f>E24</f>
        <v>J. Nešněra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134</v>
      </c>
      <c r="D78" s="181" t="s">
        <v>57</v>
      </c>
      <c r="E78" s="181" t="s">
        <v>53</v>
      </c>
      <c r="F78" s="181" t="s">
        <v>54</v>
      </c>
      <c r="G78" s="181" t="s">
        <v>135</v>
      </c>
      <c r="H78" s="181" t="s">
        <v>136</v>
      </c>
      <c r="I78" s="181" t="s">
        <v>137</v>
      </c>
      <c r="J78" s="181" t="s">
        <v>112</v>
      </c>
      <c r="K78" s="182" t="s">
        <v>138</v>
      </c>
      <c r="L78" s="183"/>
      <c r="M78" s="93" t="s">
        <v>19</v>
      </c>
      <c r="N78" s="94" t="s">
        <v>42</v>
      </c>
      <c r="O78" s="94" t="s">
        <v>139</v>
      </c>
      <c r="P78" s="94" t="s">
        <v>140</v>
      </c>
      <c r="Q78" s="94" t="s">
        <v>141</v>
      </c>
      <c r="R78" s="94" t="s">
        <v>142</v>
      </c>
      <c r="S78" s="94" t="s">
        <v>143</v>
      </c>
      <c r="T78" s="95" t="s">
        <v>144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145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SUM(P80:P351)</f>
        <v>0</v>
      </c>
      <c r="Q79" s="97"/>
      <c r="R79" s="186">
        <f>SUM(R80:R351)</f>
        <v>0</v>
      </c>
      <c r="S79" s="97"/>
      <c r="T79" s="187">
        <f>SUM(T80:T351)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71</v>
      </c>
      <c r="AU79" s="18" t="s">
        <v>113</v>
      </c>
      <c r="BK79" s="188">
        <f>SUM(BK80:BK351)</f>
        <v>0</v>
      </c>
    </row>
    <row r="80" s="2" customFormat="1" ht="24.15" customHeight="1">
      <c r="A80" s="39"/>
      <c r="B80" s="40"/>
      <c r="C80" s="205" t="s">
        <v>80</v>
      </c>
      <c r="D80" s="205" t="s">
        <v>150</v>
      </c>
      <c r="E80" s="206" t="s">
        <v>2556</v>
      </c>
      <c r="F80" s="207" t="s">
        <v>2557</v>
      </c>
      <c r="G80" s="208" t="s">
        <v>2558</v>
      </c>
      <c r="H80" s="209">
        <v>18</v>
      </c>
      <c r="I80" s="210"/>
      <c r="J80" s="211">
        <f>ROUND(I80*H80,2)</f>
        <v>0</v>
      </c>
      <c r="K80" s="207" t="s">
        <v>19</v>
      </c>
      <c r="L80" s="45"/>
      <c r="M80" s="212" t="s">
        <v>19</v>
      </c>
      <c r="N80" s="213" t="s">
        <v>43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155</v>
      </c>
      <c r="AT80" s="216" t="s">
        <v>150</v>
      </c>
      <c r="AU80" s="216" t="s">
        <v>72</v>
      </c>
      <c r="AY80" s="18" t="s">
        <v>148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80</v>
      </c>
      <c r="BK80" s="217">
        <f>ROUND(I80*H80,2)</f>
        <v>0</v>
      </c>
      <c r="BL80" s="18" t="s">
        <v>155</v>
      </c>
      <c r="BM80" s="216" t="s">
        <v>82</v>
      </c>
    </row>
    <row r="81" s="2" customFormat="1">
      <c r="A81" s="39"/>
      <c r="B81" s="40"/>
      <c r="C81" s="41"/>
      <c r="D81" s="218" t="s">
        <v>157</v>
      </c>
      <c r="E81" s="41"/>
      <c r="F81" s="219" t="s">
        <v>2557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157</v>
      </c>
      <c r="AU81" s="18" t="s">
        <v>72</v>
      </c>
    </row>
    <row r="82" s="2" customFormat="1" ht="24.15" customHeight="1">
      <c r="A82" s="39"/>
      <c r="B82" s="40"/>
      <c r="C82" s="205" t="s">
        <v>82</v>
      </c>
      <c r="D82" s="205" t="s">
        <v>150</v>
      </c>
      <c r="E82" s="206" t="s">
        <v>2559</v>
      </c>
      <c r="F82" s="207" t="s">
        <v>2560</v>
      </c>
      <c r="G82" s="208" t="s">
        <v>220</v>
      </c>
      <c r="H82" s="209">
        <v>83</v>
      </c>
      <c r="I82" s="210"/>
      <c r="J82" s="211">
        <f>ROUND(I82*H82,2)</f>
        <v>0</v>
      </c>
      <c r="K82" s="207" t="s">
        <v>19</v>
      </c>
      <c r="L82" s="45"/>
      <c r="M82" s="212" t="s">
        <v>19</v>
      </c>
      <c r="N82" s="213" t="s">
        <v>43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155</v>
      </c>
      <c r="AT82" s="216" t="s">
        <v>150</v>
      </c>
      <c r="AU82" s="216" t="s">
        <v>72</v>
      </c>
      <c r="AY82" s="18" t="s">
        <v>148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80</v>
      </c>
      <c r="BK82" s="217">
        <f>ROUND(I82*H82,2)</f>
        <v>0</v>
      </c>
      <c r="BL82" s="18" t="s">
        <v>155</v>
      </c>
      <c r="BM82" s="216" t="s">
        <v>155</v>
      </c>
    </row>
    <row r="83" s="2" customFormat="1">
      <c r="A83" s="39"/>
      <c r="B83" s="40"/>
      <c r="C83" s="41"/>
      <c r="D83" s="218" t="s">
        <v>157</v>
      </c>
      <c r="E83" s="41"/>
      <c r="F83" s="219" t="s">
        <v>2560</v>
      </c>
      <c r="G83" s="41"/>
      <c r="H83" s="41"/>
      <c r="I83" s="220"/>
      <c r="J83" s="41"/>
      <c r="K83" s="41"/>
      <c r="L83" s="45"/>
      <c r="M83" s="221"/>
      <c r="N83" s="222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157</v>
      </c>
      <c r="AU83" s="18" t="s">
        <v>72</v>
      </c>
    </row>
    <row r="84" s="2" customFormat="1" ht="24.15" customHeight="1">
      <c r="A84" s="39"/>
      <c r="B84" s="40"/>
      <c r="C84" s="205" t="s">
        <v>163</v>
      </c>
      <c r="D84" s="205" t="s">
        <v>150</v>
      </c>
      <c r="E84" s="206" t="s">
        <v>2561</v>
      </c>
      <c r="F84" s="207" t="s">
        <v>2562</v>
      </c>
      <c r="G84" s="208" t="s">
        <v>220</v>
      </c>
      <c r="H84" s="209">
        <v>35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155</v>
      </c>
      <c r="AT84" s="216" t="s">
        <v>150</v>
      </c>
      <c r="AU84" s="216" t="s">
        <v>72</v>
      </c>
      <c r="AY84" s="18" t="s">
        <v>148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80</v>
      </c>
      <c r="BK84" s="217">
        <f>ROUND(I84*H84,2)</f>
        <v>0</v>
      </c>
      <c r="BL84" s="18" t="s">
        <v>155</v>
      </c>
      <c r="BM84" s="216" t="s">
        <v>193</v>
      </c>
    </row>
    <row r="85" s="2" customFormat="1">
      <c r="A85" s="39"/>
      <c r="B85" s="40"/>
      <c r="C85" s="41"/>
      <c r="D85" s="218" t="s">
        <v>157</v>
      </c>
      <c r="E85" s="41"/>
      <c r="F85" s="219" t="s">
        <v>2562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157</v>
      </c>
      <c r="AU85" s="18" t="s">
        <v>72</v>
      </c>
    </row>
    <row r="86" s="2" customFormat="1" ht="24.15" customHeight="1">
      <c r="A86" s="39"/>
      <c r="B86" s="40"/>
      <c r="C86" s="205" t="s">
        <v>155</v>
      </c>
      <c r="D86" s="205" t="s">
        <v>150</v>
      </c>
      <c r="E86" s="206" t="s">
        <v>2563</v>
      </c>
      <c r="F86" s="207" t="s">
        <v>2564</v>
      </c>
      <c r="G86" s="208" t="s">
        <v>220</v>
      </c>
      <c r="H86" s="209">
        <v>26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155</v>
      </c>
      <c r="AT86" s="216" t="s">
        <v>150</v>
      </c>
      <c r="AU86" s="216" t="s">
        <v>72</v>
      </c>
      <c r="AY86" s="18" t="s">
        <v>148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155</v>
      </c>
      <c r="BM86" s="216" t="s">
        <v>205</v>
      </c>
    </row>
    <row r="87" s="2" customFormat="1">
      <c r="A87" s="39"/>
      <c r="B87" s="40"/>
      <c r="C87" s="41"/>
      <c r="D87" s="218" t="s">
        <v>157</v>
      </c>
      <c r="E87" s="41"/>
      <c r="F87" s="219" t="s">
        <v>2564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157</v>
      </c>
      <c r="AU87" s="18" t="s">
        <v>72</v>
      </c>
    </row>
    <row r="88" s="2" customFormat="1" ht="24.15" customHeight="1">
      <c r="A88" s="39"/>
      <c r="B88" s="40"/>
      <c r="C88" s="205" t="s">
        <v>186</v>
      </c>
      <c r="D88" s="205" t="s">
        <v>150</v>
      </c>
      <c r="E88" s="206" t="s">
        <v>2565</v>
      </c>
      <c r="F88" s="207" t="s">
        <v>2566</v>
      </c>
      <c r="G88" s="208" t="s">
        <v>220</v>
      </c>
      <c r="H88" s="209">
        <v>108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155</v>
      </c>
      <c r="AT88" s="216" t="s">
        <v>150</v>
      </c>
      <c r="AU88" s="216" t="s">
        <v>72</v>
      </c>
      <c r="AY88" s="18" t="s">
        <v>148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155</v>
      </c>
      <c r="BM88" s="216" t="s">
        <v>217</v>
      </c>
    </row>
    <row r="89" s="2" customFormat="1">
      <c r="A89" s="39"/>
      <c r="B89" s="40"/>
      <c r="C89" s="41"/>
      <c r="D89" s="218" t="s">
        <v>157</v>
      </c>
      <c r="E89" s="41"/>
      <c r="F89" s="219" t="s">
        <v>2567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157</v>
      </c>
      <c r="AU89" s="18" t="s">
        <v>72</v>
      </c>
    </row>
    <row r="90" s="2" customFormat="1" ht="24.15" customHeight="1">
      <c r="A90" s="39"/>
      <c r="B90" s="40"/>
      <c r="C90" s="205" t="s">
        <v>193</v>
      </c>
      <c r="D90" s="205" t="s">
        <v>150</v>
      </c>
      <c r="E90" s="206" t="s">
        <v>2568</v>
      </c>
      <c r="F90" s="207" t="s">
        <v>2569</v>
      </c>
      <c r="G90" s="208" t="s">
        <v>220</v>
      </c>
      <c r="H90" s="209">
        <v>38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155</v>
      </c>
      <c r="AT90" s="216" t="s">
        <v>150</v>
      </c>
      <c r="AU90" s="216" t="s">
        <v>72</v>
      </c>
      <c r="AY90" s="18" t="s">
        <v>148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155</v>
      </c>
      <c r="BM90" s="216" t="s">
        <v>231</v>
      </c>
    </row>
    <row r="91" s="2" customFormat="1">
      <c r="A91" s="39"/>
      <c r="B91" s="40"/>
      <c r="C91" s="41"/>
      <c r="D91" s="218" t="s">
        <v>157</v>
      </c>
      <c r="E91" s="41"/>
      <c r="F91" s="219" t="s">
        <v>2570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157</v>
      </c>
      <c r="AU91" s="18" t="s">
        <v>72</v>
      </c>
    </row>
    <row r="92" s="2" customFormat="1" ht="24.15" customHeight="1">
      <c r="A92" s="39"/>
      <c r="B92" s="40"/>
      <c r="C92" s="205" t="s">
        <v>199</v>
      </c>
      <c r="D92" s="205" t="s">
        <v>150</v>
      </c>
      <c r="E92" s="206" t="s">
        <v>2571</v>
      </c>
      <c r="F92" s="207" t="s">
        <v>2572</v>
      </c>
      <c r="G92" s="208" t="s">
        <v>220</v>
      </c>
      <c r="H92" s="209">
        <v>29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155</v>
      </c>
      <c r="AT92" s="216" t="s">
        <v>150</v>
      </c>
      <c r="AU92" s="216" t="s">
        <v>72</v>
      </c>
      <c r="AY92" s="18" t="s">
        <v>148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155</v>
      </c>
      <c r="BM92" s="216" t="s">
        <v>243</v>
      </c>
    </row>
    <row r="93" s="2" customFormat="1">
      <c r="A93" s="39"/>
      <c r="B93" s="40"/>
      <c r="C93" s="41"/>
      <c r="D93" s="218" t="s">
        <v>157</v>
      </c>
      <c r="E93" s="41"/>
      <c r="F93" s="219" t="s">
        <v>2573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157</v>
      </c>
      <c r="AU93" s="18" t="s">
        <v>72</v>
      </c>
    </row>
    <row r="94" s="2" customFormat="1" ht="21.75" customHeight="1">
      <c r="A94" s="39"/>
      <c r="B94" s="40"/>
      <c r="C94" s="205" t="s">
        <v>205</v>
      </c>
      <c r="D94" s="205" t="s">
        <v>150</v>
      </c>
      <c r="E94" s="206" t="s">
        <v>1899</v>
      </c>
      <c r="F94" s="207" t="s">
        <v>1900</v>
      </c>
      <c r="G94" s="208" t="s">
        <v>377</v>
      </c>
      <c r="H94" s="209">
        <v>20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155</v>
      </c>
      <c r="AT94" s="216" t="s">
        <v>150</v>
      </c>
      <c r="AU94" s="216" t="s">
        <v>72</v>
      </c>
      <c r="AY94" s="18" t="s">
        <v>148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155</v>
      </c>
      <c r="BM94" s="216" t="s">
        <v>261</v>
      </c>
    </row>
    <row r="95" s="2" customFormat="1">
      <c r="A95" s="39"/>
      <c r="B95" s="40"/>
      <c r="C95" s="41"/>
      <c r="D95" s="218" t="s">
        <v>157</v>
      </c>
      <c r="E95" s="41"/>
      <c r="F95" s="219" t="s">
        <v>1900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157</v>
      </c>
      <c r="AU95" s="18" t="s">
        <v>72</v>
      </c>
    </row>
    <row r="96" s="2" customFormat="1" ht="21.75" customHeight="1">
      <c r="A96" s="39"/>
      <c r="B96" s="40"/>
      <c r="C96" s="205" t="s">
        <v>179</v>
      </c>
      <c r="D96" s="205" t="s">
        <v>150</v>
      </c>
      <c r="E96" s="206" t="s">
        <v>1901</v>
      </c>
      <c r="F96" s="207" t="s">
        <v>1902</v>
      </c>
      <c r="G96" s="208" t="s">
        <v>377</v>
      </c>
      <c r="H96" s="209">
        <v>18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155</v>
      </c>
      <c r="AT96" s="216" t="s">
        <v>150</v>
      </c>
      <c r="AU96" s="216" t="s">
        <v>72</v>
      </c>
      <c r="AY96" s="18" t="s">
        <v>148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155</v>
      </c>
      <c r="BM96" s="216" t="s">
        <v>277</v>
      </c>
    </row>
    <row r="97" s="2" customFormat="1">
      <c r="A97" s="39"/>
      <c r="B97" s="40"/>
      <c r="C97" s="41"/>
      <c r="D97" s="218" t="s">
        <v>157</v>
      </c>
      <c r="E97" s="41"/>
      <c r="F97" s="219" t="s">
        <v>1902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157</v>
      </c>
      <c r="AU97" s="18" t="s">
        <v>72</v>
      </c>
    </row>
    <row r="98" s="2" customFormat="1" ht="21.75" customHeight="1">
      <c r="A98" s="39"/>
      <c r="B98" s="40"/>
      <c r="C98" s="205" t="s">
        <v>217</v>
      </c>
      <c r="D98" s="205" t="s">
        <v>150</v>
      </c>
      <c r="E98" s="206" t="s">
        <v>1903</v>
      </c>
      <c r="F98" s="207" t="s">
        <v>1904</v>
      </c>
      <c r="G98" s="208" t="s">
        <v>377</v>
      </c>
      <c r="H98" s="209">
        <v>38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155</v>
      </c>
      <c r="AT98" s="216" t="s">
        <v>150</v>
      </c>
      <c r="AU98" s="216" t="s">
        <v>72</v>
      </c>
      <c r="AY98" s="18" t="s">
        <v>148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155</v>
      </c>
      <c r="BM98" s="216" t="s">
        <v>289</v>
      </c>
    </row>
    <row r="99" s="2" customFormat="1">
      <c r="A99" s="39"/>
      <c r="B99" s="40"/>
      <c r="C99" s="41"/>
      <c r="D99" s="218" t="s">
        <v>157</v>
      </c>
      <c r="E99" s="41"/>
      <c r="F99" s="219" t="s">
        <v>1904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157</v>
      </c>
      <c r="AU99" s="18" t="s">
        <v>72</v>
      </c>
    </row>
    <row r="100" s="2" customFormat="1" ht="21.75" customHeight="1">
      <c r="A100" s="39"/>
      <c r="B100" s="40"/>
      <c r="C100" s="205" t="s">
        <v>224</v>
      </c>
      <c r="D100" s="205" t="s">
        <v>150</v>
      </c>
      <c r="E100" s="206" t="s">
        <v>1905</v>
      </c>
      <c r="F100" s="207" t="s">
        <v>1906</v>
      </c>
      <c r="G100" s="208" t="s">
        <v>167</v>
      </c>
      <c r="H100" s="209">
        <v>0.16300000000000001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155</v>
      </c>
      <c r="AT100" s="216" t="s">
        <v>150</v>
      </c>
      <c r="AU100" s="216" t="s">
        <v>72</v>
      </c>
      <c r="AY100" s="18" t="s">
        <v>148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155</v>
      </c>
      <c r="BM100" s="216" t="s">
        <v>303</v>
      </c>
    </row>
    <row r="101" s="2" customFormat="1">
      <c r="A101" s="39"/>
      <c r="B101" s="40"/>
      <c r="C101" s="41"/>
      <c r="D101" s="218" t="s">
        <v>157</v>
      </c>
      <c r="E101" s="41"/>
      <c r="F101" s="219" t="s">
        <v>1906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157</v>
      </c>
      <c r="AU101" s="18" t="s">
        <v>72</v>
      </c>
    </row>
    <row r="102" s="2" customFormat="1" ht="24.15" customHeight="1">
      <c r="A102" s="39"/>
      <c r="B102" s="40"/>
      <c r="C102" s="205" t="s">
        <v>231</v>
      </c>
      <c r="D102" s="205" t="s">
        <v>150</v>
      </c>
      <c r="E102" s="206" t="s">
        <v>2574</v>
      </c>
      <c r="F102" s="207" t="s">
        <v>2575</v>
      </c>
      <c r="G102" s="208" t="s">
        <v>377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155</v>
      </c>
      <c r="AT102" s="216" t="s">
        <v>150</v>
      </c>
      <c r="AU102" s="216" t="s">
        <v>72</v>
      </c>
      <c r="AY102" s="18" t="s">
        <v>148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155</v>
      </c>
      <c r="BM102" s="216" t="s">
        <v>315</v>
      </c>
    </row>
    <row r="103" s="2" customFormat="1">
      <c r="A103" s="39"/>
      <c r="B103" s="40"/>
      <c r="C103" s="41"/>
      <c r="D103" s="218" t="s">
        <v>157</v>
      </c>
      <c r="E103" s="41"/>
      <c r="F103" s="219" t="s">
        <v>2575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157</v>
      </c>
      <c r="AU103" s="18" t="s">
        <v>72</v>
      </c>
    </row>
    <row r="104" s="2" customFormat="1" ht="16.5" customHeight="1">
      <c r="A104" s="39"/>
      <c r="B104" s="40"/>
      <c r="C104" s="205" t="s">
        <v>237</v>
      </c>
      <c r="D104" s="205" t="s">
        <v>150</v>
      </c>
      <c r="E104" s="206" t="s">
        <v>2576</v>
      </c>
      <c r="F104" s="207" t="s">
        <v>2577</v>
      </c>
      <c r="G104" s="208" t="s">
        <v>377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155</v>
      </c>
      <c r="AT104" s="216" t="s">
        <v>150</v>
      </c>
      <c r="AU104" s="216" t="s">
        <v>72</v>
      </c>
      <c r="AY104" s="18" t="s">
        <v>148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155</v>
      </c>
      <c r="BM104" s="216" t="s">
        <v>331</v>
      </c>
    </row>
    <row r="105" s="2" customFormat="1">
      <c r="A105" s="39"/>
      <c r="B105" s="40"/>
      <c r="C105" s="41"/>
      <c r="D105" s="218" t="s">
        <v>157</v>
      </c>
      <c r="E105" s="41"/>
      <c r="F105" s="219" t="s">
        <v>2577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157</v>
      </c>
      <c r="AU105" s="18" t="s">
        <v>72</v>
      </c>
    </row>
    <row r="106" s="2" customFormat="1" ht="21.75" customHeight="1">
      <c r="A106" s="39"/>
      <c r="B106" s="40"/>
      <c r="C106" s="205" t="s">
        <v>243</v>
      </c>
      <c r="D106" s="205" t="s">
        <v>150</v>
      </c>
      <c r="E106" s="206" t="s">
        <v>2578</v>
      </c>
      <c r="F106" s="207" t="s">
        <v>2579</v>
      </c>
      <c r="G106" s="208" t="s">
        <v>377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155</v>
      </c>
      <c r="AT106" s="216" t="s">
        <v>150</v>
      </c>
      <c r="AU106" s="216" t="s">
        <v>72</v>
      </c>
      <c r="AY106" s="18" t="s">
        <v>148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155</v>
      </c>
      <c r="BM106" s="216" t="s">
        <v>350</v>
      </c>
    </row>
    <row r="107" s="2" customFormat="1">
      <c r="A107" s="39"/>
      <c r="B107" s="40"/>
      <c r="C107" s="41"/>
      <c r="D107" s="218" t="s">
        <v>157</v>
      </c>
      <c r="E107" s="41"/>
      <c r="F107" s="219" t="s">
        <v>2579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157</v>
      </c>
      <c r="AU107" s="18" t="s">
        <v>72</v>
      </c>
    </row>
    <row r="108" s="2" customFormat="1" ht="24.15" customHeight="1">
      <c r="A108" s="39"/>
      <c r="B108" s="40"/>
      <c r="C108" s="205" t="s">
        <v>8</v>
      </c>
      <c r="D108" s="205" t="s">
        <v>150</v>
      </c>
      <c r="E108" s="206" t="s">
        <v>2580</v>
      </c>
      <c r="F108" s="207" t="s">
        <v>2581</v>
      </c>
      <c r="G108" s="208" t="s">
        <v>377</v>
      </c>
      <c r="H108" s="209">
        <v>1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155</v>
      </c>
      <c r="AT108" s="216" t="s">
        <v>150</v>
      </c>
      <c r="AU108" s="216" t="s">
        <v>72</v>
      </c>
      <c r="AY108" s="18" t="s">
        <v>148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155</v>
      </c>
      <c r="BM108" s="216" t="s">
        <v>365</v>
      </c>
    </row>
    <row r="109" s="2" customFormat="1">
      <c r="A109" s="39"/>
      <c r="B109" s="40"/>
      <c r="C109" s="41"/>
      <c r="D109" s="218" t="s">
        <v>157</v>
      </c>
      <c r="E109" s="41"/>
      <c r="F109" s="219" t="s">
        <v>2581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157</v>
      </c>
      <c r="AU109" s="18" t="s">
        <v>72</v>
      </c>
    </row>
    <row r="110" s="2" customFormat="1" ht="21.75" customHeight="1">
      <c r="A110" s="39"/>
      <c r="B110" s="40"/>
      <c r="C110" s="205" t="s">
        <v>261</v>
      </c>
      <c r="D110" s="205" t="s">
        <v>150</v>
      </c>
      <c r="E110" s="206" t="s">
        <v>2582</v>
      </c>
      <c r="F110" s="207" t="s">
        <v>2583</v>
      </c>
      <c r="G110" s="208" t="s">
        <v>167</v>
      </c>
      <c r="H110" s="209">
        <v>0.0030000000000000001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155</v>
      </c>
      <c r="AT110" s="216" t="s">
        <v>150</v>
      </c>
      <c r="AU110" s="216" t="s">
        <v>72</v>
      </c>
      <c r="AY110" s="18" t="s">
        <v>148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155</v>
      </c>
      <c r="BM110" s="216" t="s">
        <v>383</v>
      </c>
    </row>
    <row r="111" s="2" customFormat="1">
      <c r="A111" s="39"/>
      <c r="B111" s="40"/>
      <c r="C111" s="41"/>
      <c r="D111" s="218" t="s">
        <v>157</v>
      </c>
      <c r="E111" s="41"/>
      <c r="F111" s="219" t="s">
        <v>2583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157</v>
      </c>
      <c r="AU111" s="18" t="s">
        <v>72</v>
      </c>
    </row>
    <row r="112" s="2" customFormat="1" ht="16.5" customHeight="1">
      <c r="A112" s="39"/>
      <c r="B112" s="40"/>
      <c r="C112" s="205" t="s">
        <v>268</v>
      </c>
      <c r="D112" s="205" t="s">
        <v>150</v>
      </c>
      <c r="E112" s="206" t="s">
        <v>2584</v>
      </c>
      <c r="F112" s="207" t="s">
        <v>2585</v>
      </c>
      <c r="G112" s="208" t="s">
        <v>377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155</v>
      </c>
      <c r="AT112" s="216" t="s">
        <v>150</v>
      </c>
      <c r="AU112" s="216" t="s">
        <v>72</v>
      </c>
      <c r="AY112" s="18" t="s">
        <v>148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155</v>
      </c>
      <c r="BM112" s="216" t="s">
        <v>395</v>
      </c>
    </row>
    <row r="113" s="2" customFormat="1">
      <c r="A113" s="39"/>
      <c r="B113" s="40"/>
      <c r="C113" s="41"/>
      <c r="D113" s="218" t="s">
        <v>157</v>
      </c>
      <c r="E113" s="41"/>
      <c r="F113" s="219" t="s">
        <v>2585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157</v>
      </c>
      <c r="AU113" s="18" t="s">
        <v>72</v>
      </c>
    </row>
    <row r="114" s="2" customFormat="1" ht="24.15" customHeight="1">
      <c r="A114" s="39"/>
      <c r="B114" s="40"/>
      <c r="C114" s="205" t="s">
        <v>277</v>
      </c>
      <c r="D114" s="205" t="s">
        <v>150</v>
      </c>
      <c r="E114" s="206" t="s">
        <v>2586</v>
      </c>
      <c r="F114" s="207" t="s">
        <v>2587</v>
      </c>
      <c r="G114" s="208" t="s">
        <v>377</v>
      </c>
      <c r="H114" s="209">
        <v>1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155</v>
      </c>
      <c r="AT114" s="216" t="s">
        <v>150</v>
      </c>
      <c r="AU114" s="216" t="s">
        <v>72</v>
      </c>
      <c r="AY114" s="18" t="s">
        <v>148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155</v>
      </c>
      <c r="BM114" s="216" t="s">
        <v>406</v>
      </c>
    </row>
    <row r="115" s="2" customFormat="1">
      <c r="A115" s="39"/>
      <c r="B115" s="40"/>
      <c r="C115" s="41"/>
      <c r="D115" s="218" t="s">
        <v>157</v>
      </c>
      <c r="E115" s="41"/>
      <c r="F115" s="219" t="s">
        <v>2587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157</v>
      </c>
      <c r="AU115" s="18" t="s">
        <v>72</v>
      </c>
    </row>
    <row r="116" s="2" customFormat="1" ht="16.5" customHeight="1">
      <c r="A116" s="39"/>
      <c r="B116" s="40"/>
      <c r="C116" s="205" t="s">
        <v>283</v>
      </c>
      <c r="D116" s="205" t="s">
        <v>150</v>
      </c>
      <c r="E116" s="206" t="s">
        <v>2588</v>
      </c>
      <c r="F116" s="207" t="s">
        <v>2589</v>
      </c>
      <c r="G116" s="208" t="s">
        <v>377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155</v>
      </c>
      <c r="AT116" s="216" t="s">
        <v>150</v>
      </c>
      <c r="AU116" s="216" t="s">
        <v>72</v>
      </c>
      <c r="AY116" s="18" t="s">
        <v>148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155</v>
      </c>
      <c r="BM116" s="216" t="s">
        <v>424</v>
      </c>
    </row>
    <row r="117" s="2" customFormat="1">
      <c r="A117" s="39"/>
      <c r="B117" s="40"/>
      <c r="C117" s="41"/>
      <c r="D117" s="218" t="s">
        <v>157</v>
      </c>
      <c r="E117" s="41"/>
      <c r="F117" s="219" t="s">
        <v>2589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157</v>
      </c>
      <c r="AU117" s="18" t="s">
        <v>72</v>
      </c>
    </row>
    <row r="118" s="2" customFormat="1" ht="21.75" customHeight="1">
      <c r="A118" s="39"/>
      <c r="B118" s="40"/>
      <c r="C118" s="205" t="s">
        <v>289</v>
      </c>
      <c r="D118" s="205" t="s">
        <v>150</v>
      </c>
      <c r="E118" s="206" t="s">
        <v>2590</v>
      </c>
      <c r="F118" s="207" t="s">
        <v>2591</v>
      </c>
      <c r="G118" s="208" t="s">
        <v>167</v>
      </c>
      <c r="H118" s="209">
        <v>0.0030000000000000001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155</v>
      </c>
      <c r="AT118" s="216" t="s">
        <v>150</v>
      </c>
      <c r="AU118" s="216" t="s">
        <v>72</v>
      </c>
      <c r="AY118" s="18" t="s">
        <v>148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155</v>
      </c>
      <c r="BM118" s="216" t="s">
        <v>436</v>
      </c>
    </row>
    <row r="119" s="2" customFormat="1">
      <c r="A119" s="39"/>
      <c r="B119" s="40"/>
      <c r="C119" s="41"/>
      <c r="D119" s="218" t="s">
        <v>157</v>
      </c>
      <c r="E119" s="41"/>
      <c r="F119" s="219" t="s">
        <v>2591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157</v>
      </c>
      <c r="AU119" s="18" t="s">
        <v>72</v>
      </c>
    </row>
    <row r="120" s="2" customFormat="1" ht="16.5" customHeight="1">
      <c r="A120" s="39"/>
      <c r="B120" s="40"/>
      <c r="C120" s="205" t="s">
        <v>7</v>
      </c>
      <c r="D120" s="205" t="s">
        <v>150</v>
      </c>
      <c r="E120" s="206" t="s">
        <v>2592</v>
      </c>
      <c r="F120" s="207" t="s">
        <v>2593</v>
      </c>
      <c r="G120" s="208" t="s">
        <v>402</v>
      </c>
      <c r="H120" s="209">
        <v>2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155</v>
      </c>
      <c r="AT120" s="216" t="s">
        <v>150</v>
      </c>
      <c r="AU120" s="216" t="s">
        <v>72</v>
      </c>
      <c r="AY120" s="18" t="s">
        <v>148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155</v>
      </c>
      <c r="BM120" s="216" t="s">
        <v>453</v>
      </c>
    </row>
    <row r="121" s="2" customFormat="1">
      <c r="A121" s="39"/>
      <c r="B121" s="40"/>
      <c r="C121" s="41"/>
      <c r="D121" s="218" t="s">
        <v>157</v>
      </c>
      <c r="E121" s="41"/>
      <c r="F121" s="219" t="s">
        <v>2593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157</v>
      </c>
      <c r="AU121" s="18" t="s">
        <v>72</v>
      </c>
    </row>
    <row r="122" s="2" customFormat="1" ht="24.15" customHeight="1">
      <c r="A122" s="39"/>
      <c r="B122" s="40"/>
      <c r="C122" s="205" t="s">
        <v>303</v>
      </c>
      <c r="D122" s="205" t="s">
        <v>150</v>
      </c>
      <c r="E122" s="206" t="s">
        <v>2594</v>
      </c>
      <c r="F122" s="207" t="s">
        <v>2595</v>
      </c>
      <c r="G122" s="208" t="s">
        <v>377</v>
      </c>
      <c r="H122" s="209">
        <v>2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155</v>
      </c>
      <c r="AT122" s="216" t="s">
        <v>150</v>
      </c>
      <c r="AU122" s="216" t="s">
        <v>72</v>
      </c>
      <c r="AY122" s="18" t="s">
        <v>148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155</v>
      </c>
      <c r="BM122" s="216" t="s">
        <v>475</v>
      </c>
    </row>
    <row r="123" s="2" customFormat="1">
      <c r="A123" s="39"/>
      <c r="B123" s="40"/>
      <c r="C123" s="41"/>
      <c r="D123" s="218" t="s">
        <v>157</v>
      </c>
      <c r="E123" s="41"/>
      <c r="F123" s="219" t="s">
        <v>2595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157</v>
      </c>
      <c r="AU123" s="18" t="s">
        <v>72</v>
      </c>
    </row>
    <row r="124" s="2" customFormat="1" ht="21.75" customHeight="1">
      <c r="A124" s="39"/>
      <c r="B124" s="40"/>
      <c r="C124" s="205" t="s">
        <v>309</v>
      </c>
      <c r="D124" s="205" t="s">
        <v>150</v>
      </c>
      <c r="E124" s="206" t="s">
        <v>2596</v>
      </c>
      <c r="F124" s="207" t="s">
        <v>2597</v>
      </c>
      <c r="G124" s="208" t="s">
        <v>2598</v>
      </c>
      <c r="H124" s="209">
        <v>2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155</v>
      </c>
      <c r="AT124" s="216" t="s">
        <v>150</v>
      </c>
      <c r="AU124" s="216" t="s">
        <v>72</v>
      </c>
      <c r="AY124" s="18" t="s">
        <v>148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155</v>
      </c>
      <c r="BM124" s="216" t="s">
        <v>492</v>
      </c>
    </row>
    <row r="125" s="2" customFormat="1">
      <c r="A125" s="39"/>
      <c r="B125" s="40"/>
      <c r="C125" s="41"/>
      <c r="D125" s="218" t="s">
        <v>157</v>
      </c>
      <c r="E125" s="41"/>
      <c r="F125" s="219" t="s">
        <v>2597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157</v>
      </c>
      <c r="AU125" s="18" t="s">
        <v>72</v>
      </c>
    </row>
    <row r="126" s="2" customFormat="1" ht="16.5" customHeight="1">
      <c r="A126" s="39"/>
      <c r="B126" s="40"/>
      <c r="C126" s="205" t="s">
        <v>315</v>
      </c>
      <c r="D126" s="205" t="s">
        <v>150</v>
      </c>
      <c r="E126" s="206" t="s">
        <v>2599</v>
      </c>
      <c r="F126" s="207" t="s">
        <v>2600</v>
      </c>
      <c r="G126" s="208" t="s">
        <v>377</v>
      </c>
      <c r="H126" s="209">
        <v>2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155</v>
      </c>
      <c r="AT126" s="216" t="s">
        <v>150</v>
      </c>
      <c r="AU126" s="216" t="s">
        <v>72</v>
      </c>
      <c r="AY126" s="18" t="s">
        <v>148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155</v>
      </c>
      <c r="BM126" s="216" t="s">
        <v>506</v>
      </c>
    </row>
    <row r="127" s="2" customFormat="1">
      <c r="A127" s="39"/>
      <c r="B127" s="40"/>
      <c r="C127" s="41"/>
      <c r="D127" s="218" t="s">
        <v>157</v>
      </c>
      <c r="E127" s="41"/>
      <c r="F127" s="219" t="s">
        <v>2600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157</v>
      </c>
      <c r="AU127" s="18" t="s">
        <v>72</v>
      </c>
    </row>
    <row r="128" s="2" customFormat="1" ht="21.75" customHeight="1">
      <c r="A128" s="39"/>
      <c r="B128" s="40"/>
      <c r="C128" s="205" t="s">
        <v>322</v>
      </c>
      <c r="D128" s="205" t="s">
        <v>150</v>
      </c>
      <c r="E128" s="206" t="s">
        <v>2601</v>
      </c>
      <c r="F128" s="207" t="s">
        <v>2602</v>
      </c>
      <c r="G128" s="208" t="s">
        <v>377</v>
      </c>
      <c r="H128" s="209">
        <v>2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155</v>
      </c>
      <c r="AT128" s="216" t="s">
        <v>150</v>
      </c>
      <c r="AU128" s="216" t="s">
        <v>72</v>
      </c>
      <c r="AY128" s="18" t="s">
        <v>148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155</v>
      </c>
      <c r="BM128" s="216" t="s">
        <v>522</v>
      </c>
    </row>
    <row r="129" s="2" customFormat="1">
      <c r="A129" s="39"/>
      <c r="B129" s="40"/>
      <c r="C129" s="41"/>
      <c r="D129" s="218" t="s">
        <v>157</v>
      </c>
      <c r="E129" s="41"/>
      <c r="F129" s="219" t="s">
        <v>2602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157</v>
      </c>
      <c r="AU129" s="18" t="s">
        <v>72</v>
      </c>
    </row>
    <row r="130" s="2" customFormat="1" ht="21.75" customHeight="1">
      <c r="A130" s="39"/>
      <c r="B130" s="40"/>
      <c r="C130" s="205" t="s">
        <v>331</v>
      </c>
      <c r="D130" s="205" t="s">
        <v>150</v>
      </c>
      <c r="E130" s="206" t="s">
        <v>2603</v>
      </c>
      <c r="F130" s="207" t="s">
        <v>2604</v>
      </c>
      <c r="G130" s="208" t="s">
        <v>377</v>
      </c>
      <c r="H130" s="209">
        <v>2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155</v>
      </c>
      <c r="AT130" s="216" t="s">
        <v>150</v>
      </c>
      <c r="AU130" s="216" t="s">
        <v>72</v>
      </c>
      <c r="AY130" s="18" t="s">
        <v>148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155</v>
      </c>
      <c r="BM130" s="216" t="s">
        <v>536</v>
      </c>
    </row>
    <row r="131" s="2" customFormat="1">
      <c r="A131" s="39"/>
      <c r="B131" s="40"/>
      <c r="C131" s="41"/>
      <c r="D131" s="218" t="s">
        <v>157</v>
      </c>
      <c r="E131" s="41"/>
      <c r="F131" s="219" t="s">
        <v>2604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157</v>
      </c>
      <c r="AU131" s="18" t="s">
        <v>72</v>
      </c>
    </row>
    <row r="132" s="2" customFormat="1" ht="16.5" customHeight="1">
      <c r="A132" s="39"/>
      <c r="B132" s="40"/>
      <c r="C132" s="205" t="s">
        <v>340</v>
      </c>
      <c r="D132" s="205" t="s">
        <v>150</v>
      </c>
      <c r="E132" s="206" t="s">
        <v>2605</v>
      </c>
      <c r="F132" s="207" t="s">
        <v>2606</v>
      </c>
      <c r="G132" s="208" t="s">
        <v>377</v>
      </c>
      <c r="H132" s="209">
        <v>2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155</v>
      </c>
      <c r="AT132" s="216" t="s">
        <v>150</v>
      </c>
      <c r="AU132" s="216" t="s">
        <v>72</v>
      </c>
      <c r="AY132" s="18" t="s">
        <v>148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155</v>
      </c>
      <c r="BM132" s="216" t="s">
        <v>554</v>
      </c>
    </row>
    <row r="133" s="2" customFormat="1">
      <c r="A133" s="39"/>
      <c r="B133" s="40"/>
      <c r="C133" s="41"/>
      <c r="D133" s="218" t="s">
        <v>157</v>
      </c>
      <c r="E133" s="41"/>
      <c r="F133" s="219" t="s">
        <v>2606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157</v>
      </c>
      <c r="AU133" s="18" t="s">
        <v>72</v>
      </c>
    </row>
    <row r="134" s="2" customFormat="1" ht="16.5" customHeight="1">
      <c r="A134" s="39"/>
      <c r="B134" s="40"/>
      <c r="C134" s="205" t="s">
        <v>350</v>
      </c>
      <c r="D134" s="205" t="s">
        <v>150</v>
      </c>
      <c r="E134" s="206" t="s">
        <v>2607</v>
      </c>
      <c r="F134" s="207" t="s">
        <v>2608</v>
      </c>
      <c r="G134" s="208" t="s">
        <v>377</v>
      </c>
      <c r="H134" s="209">
        <v>2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155</v>
      </c>
      <c r="AT134" s="216" t="s">
        <v>150</v>
      </c>
      <c r="AU134" s="216" t="s">
        <v>72</v>
      </c>
      <c r="AY134" s="18" t="s">
        <v>148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155</v>
      </c>
      <c r="BM134" s="216" t="s">
        <v>570</v>
      </c>
    </row>
    <row r="135" s="2" customFormat="1">
      <c r="A135" s="39"/>
      <c r="B135" s="40"/>
      <c r="C135" s="41"/>
      <c r="D135" s="218" t="s">
        <v>157</v>
      </c>
      <c r="E135" s="41"/>
      <c r="F135" s="219" t="s">
        <v>2608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157</v>
      </c>
      <c r="AU135" s="18" t="s">
        <v>72</v>
      </c>
    </row>
    <row r="136" s="2" customFormat="1" ht="21.75" customHeight="1">
      <c r="A136" s="39"/>
      <c r="B136" s="40"/>
      <c r="C136" s="205" t="s">
        <v>357</v>
      </c>
      <c r="D136" s="205" t="s">
        <v>150</v>
      </c>
      <c r="E136" s="206" t="s">
        <v>2609</v>
      </c>
      <c r="F136" s="207" t="s">
        <v>2610</v>
      </c>
      <c r="G136" s="208" t="s">
        <v>377</v>
      </c>
      <c r="H136" s="209">
        <v>2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155</v>
      </c>
      <c r="AT136" s="216" t="s">
        <v>150</v>
      </c>
      <c r="AU136" s="216" t="s">
        <v>72</v>
      </c>
      <c r="AY136" s="18" t="s">
        <v>148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155</v>
      </c>
      <c r="BM136" s="216" t="s">
        <v>598</v>
      </c>
    </row>
    <row r="137" s="2" customFormat="1">
      <c r="A137" s="39"/>
      <c r="B137" s="40"/>
      <c r="C137" s="41"/>
      <c r="D137" s="218" t="s">
        <v>157</v>
      </c>
      <c r="E137" s="41"/>
      <c r="F137" s="219" t="s">
        <v>2610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157</v>
      </c>
      <c r="AU137" s="18" t="s">
        <v>72</v>
      </c>
    </row>
    <row r="138" s="2" customFormat="1" ht="16.5" customHeight="1">
      <c r="A138" s="39"/>
      <c r="B138" s="40"/>
      <c r="C138" s="205" t="s">
        <v>365</v>
      </c>
      <c r="D138" s="205" t="s">
        <v>150</v>
      </c>
      <c r="E138" s="206" t="s">
        <v>2611</v>
      </c>
      <c r="F138" s="207" t="s">
        <v>2612</v>
      </c>
      <c r="G138" s="208" t="s">
        <v>167</v>
      </c>
      <c r="H138" s="209">
        <v>0.16700000000000001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155</v>
      </c>
      <c r="AT138" s="216" t="s">
        <v>150</v>
      </c>
      <c r="AU138" s="216" t="s">
        <v>72</v>
      </c>
      <c r="AY138" s="18" t="s">
        <v>148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155</v>
      </c>
      <c r="BM138" s="216" t="s">
        <v>610</v>
      </c>
    </row>
    <row r="139" s="2" customFormat="1">
      <c r="A139" s="39"/>
      <c r="B139" s="40"/>
      <c r="C139" s="41"/>
      <c r="D139" s="218" t="s">
        <v>157</v>
      </c>
      <c r="E139" s="41"/>
      <c r="F139" s="219" t="s">
        <v>2612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157</v>
      </c>
      <c r="AU139" s="18" t="s">
        <v>72</v>
      </c>
    </row>
    <row r="140" s="2" customFormat="1" ht="21.75" customHeight="1">
      <c r="A140" s="39"/>
      <c r="B140" s="40"/>
      <c r="C140" s="205" t="s">
        <v>374</v>
      </c>
      <c r="D140" s="205" t="s">
        <v>150</v>
      </c>
      <c r="E140" s="206" t="s">
        <v>2613</v>
      </c>
      <c r="F140" s="207" t="s">
        <v>2614</v>
      </c>
      <c r="G140" s="208" t="s">
        <v>377</v>
      </c>
      <c r="H140" s="209">
        <v>4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155</v>
      </c>
      <c r="AT140" s="216" t="s">
        <v>150</v>
      </c>
      <c r="AU140" s="216" t="s">
        <v>72</v>
      </c>
      <c r="AY140" s="18" t="s">
        <v>148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155</v>
      </c>
      <c r="BM140" s="216" t="s">
        <v>622</v>
      </c>
    </row>
    <row r="141" s="2" customFormat="1">
      <c r="A141" s="39"/>
      <c r="B141" s="40"/>
      <c r="C141" s="41"/>
      <c r="D141" s="218" t="s">
        <v>157</v>
      </c>
      <c r="E141" s="41"/>
      <c r="F141" s="219" t="s">
        <v>2614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157</v>
      </c>
      <c r="AU141" s="18" t="s">
        <v>72</v>
      </c>
    </row>
    <row r="142" s="2" customFormat="1" ht="21.75" customHeight="1">
      <c r="A142" s="39"/>
      <c r="B142" s="40"/>
      <c r="C142" s="205" t="s">
        <v>383</v>
      </c>
      <c r="D142" s="205" t="s">
        <v>150</v>
      </c>
      <c r="E142" s="206" t="s">
        <v>2615</v>
      </c>
      <c r="F142" s="207" t="s">
        <v>2616</v>
      </c>
      <c r="G142" s="208" t="s">
        <v>377</v>
      </c>
      <c r="H142" s="209">
        <v>8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155</v>
      </c>
      <c r="AT142" s="216" t="s">
        <v>150</v>
      </c>
      <c r="AU142" s="216" t="s">
        <v>72</v>
      </c>
      <c r="AY142" s="18" t="s">
        <v>148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155</v>
      </c>
      <c r="BM142" s="216" t="s">
        <v>643</v>
      </c>
    </row>
    <row r="143" s="2" customFormat="1">
      <c r="A143" s="39"/>
      <c r="B143" s="40"/>
      <c r="C143" s="41"/>
      <c r="D143" s="218" t="s">
        <v>157</v>
      </c>
      <c r="E143" s="41"/>
      <c r="F143" s="219" t="s">
        <v>2616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157</v>
      </c>
      <c r="AU143" s="18" t="s">
        <v>72</v>
      </c>
    </row>
    <row r="144" s="2" customFormat="1" ht="16.5" customHeight="1">
      <c r="A144" s="39"/>
      <c r="B144" s="40"/>
      <c r="C144" s="205" t="s">
        <v>389</v>
      </c>
      <c r="D144" s="205" t="s">
        <v>150</v>
      </c>
      <c r="E144" s="206" t="s">
        <v>2617</v>
      </c>
      <c r="F144" s="207" t="s">
        <v>2618</v>
      </c>
      <c r="G144" s="208" t="s">
        <v>377</v>
      </c>
      <c r="H144" s="209">
        <v>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155</v>
      </c>
      <c r="AT144" s="216" t="s">
        <v>150</v>
      </c>
      <c r="AU144" s="216" t="s">
        <v>72</v>
      </c>
      <c r="AY144" s="18" t="s">
        <v>148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155</v>
      </c>
      <c r="BM144" s="216" t="s">
        <v>1013</v>
      </c>
    </row>
    <row r="145" s="2" customFormat="1">
      <c r="A145" s="39"/>
      <c r="B145" s="40"/>
      <c r="C145" s="41"/>
      <c r="D145" s="218" t="s">
        <v>157</v>
      </c>
      <c r="E145" s="41"/>
      <c r="F145" s="219" t="s">
        <v>2618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157</v>
      </c>
      <c r="AU145" s="18" t="s">
        <v>72</v>
      </c>
    </row>
    <row r="146" s="2" customFormat="1" ht="16.5" customHeight="1">
      <c r="A146" s="39"/>
      <c r="B146" s="40"/>
      <c r="C146" s="205" t="s">
        <v>395</v>
      </c>
      <c r="D146" s="205" t="s">
        <v>150</v>
      </c>
      <c r="E146" s="206" t="s">
        <v>2619</v>
      </c>
      <c r="F146" s="207" t="s">
        <v>2620</v>
      </c>
      <c r="G146" s="208" t="s">
        <v>377</v>
      </c>
      <c r="H146" s="209">
        <v>1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155</v>
      </c>
      <c r="AT146" s="216" t="s">
        <v>150</v>
      </c>
      <c r="AU146" s="216" t="s">
        <v>72</v>
      </c>
      <c r="AY146" s="18" t="s">
        <v>148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155</v>
      </c>
      <c r="BM146" s="216" t="s">
        <v>1032</v>
      </c>
    </row>
    <row r="147" s="2" customFormat="1">
      <c r="A147" s="39"/>
      <c r="B147" s="40"/>
      <c r="C147" s="41"/>
      <c r="D147" s="218" t="s">
        <v>157</v>
      </c>
      <c r="E147" s="41"/>
      <c r="F147" s="219" t="s">
        <v>2620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157</v>
      </c>
      <c r="AU147" s="18" t="s">
        <v>72</v>
      </c>
    </row>
    <row r="148" s="2" customFormat="1" ht="16.5" customHeight="1">
      <c r="A148" s="39"/>
      <c r="B148" s="40"/>
      <c r="C148" s="205" t="s">
        <v>399</v>
      </c>
      <c r="D148" s="205" t="s">
        <v>150</v>
      </c>
      <c r="E148" s="206" t="s">
        <v>2621</v>
      </c>
      <c r="F148" s="207" t="s">
        <v>2622</v>
      </c>
      <c r="G148" s="208" t="s">
        <v>377</v>
      </c>
      <c r="H148" s="209">
        <v>1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155</v>
      </c>
      <c r="AT148" s="216" t="s">
        <v>150</v>
      </c>
      <c r="AU148" s="216" t="s">
        <v>72</v>
      </c>
      <c r="AY148" s="18" t="s">
        <v>148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155</v>
      </c>
      <c r="BM148" s="216" t="s">
        <v>1045</v>
      </c>
    </row>
    <row r="149" s="2" customFormat="1">
      <c r="A149" s="39"/>
      <c r="B149" s="40"/>
      <c r="C149" s="41"/>
      <c r="D149" s="218" t="s">
        <v>157</v>
      </c>
      <c r="E149" s="41"/>
      <c r="F149" s="219" t="s">
        <v>2622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157</v>
      </c>
      <c r="AU149" s="18" t="s">
        <v>72</v>
      </c>
    </row>
    <row r="150" s="2" customFormat="1" ht="24.15" customHeight="1">
      <c r="A150" s="39"/>
      <c r="B150" s="40"/>
      <c r="C150" s="205" t="s">
        <v>406</v>
      </c>
      <c r="D150" s="205" t="s">
        <v>150</v>
      </c>
      <c r="E150" s="206" t="s">
        <v>2623</v>
      </c>
      <c r="F150" s="207" t="s">
        <v>2624</v>
      </c>
      <c r="G150" s="208" t="s">
        <v>402</v>
      </c>
      <c r="H150" s="209">
        <v>1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155</v>
      </c>
      <c r="AT150" s="216" t="s">
        <v>150</v>
      </c>
      <c r="AU150" s="216" t="s">
        <v>72</v>
      </c>
      <c r="AY150" s="18" t="s">
        <v>148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155</v>
      </c>
      <c r="BM150" s="216" t="s">
        <v>1059</v>
      </c>
    </row>
    <row r="151" s="2" customFormat="1">
      <c r="A151" s="39"/>
      <c r="B151" s="40"/>
      <c r="C151" s="41"/>
      <c r="D151" s="218" t="s">
        <v>157</v>
      </c>
      <c r="E151" s="41"/>
      <c r="F151" s="219" t="s">
        <v>2624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157</v>
      </c>
      <c r="AU151" s="18" t="s">
        <v>72</v>
      </c>
    </row>
    <row r="152" s="2" customFormat="1" ht="16.5" customHeight="1">
      <c r="A152" s="39"/>
      <c r="B152" s="40"/>
      <c r="C152" s="205" t="s">
        <v>415</v>
      </c>
      <c r="D152" s="205" t="s">
        <v>150</v>
      </c>
      <c r="E152" s="206" t="s">
        <v>2625</v>
      </c>
      <c r="F152" s="207" t="s">
        <v>2626</v>
      </c>
      <c r="G152" s="208" t="s">
        <v>402</v>
      </c>
      <c r="H152" s="209">
        <v>1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155</v>
      </c>
      <c r="AT152" s="216" t="s">
        <v>150</v>
      </c>
      <c r="AU152" s="216" t="s">
        <v>72</v>
      </c>
      <c r="AY152" s="18" t="s">
        <v>148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155</v>
      </c>
      <c r="BM152" s="216" t="s">
        <v>1072</v>
      </c>
    </row>
    <row r="153" s="2" customFormat="1">
      <c r="A153" s="39"/>
      <c r="B153" s="40"/>
      <c r="C153" s="41"/>
      <c r="D153" s="218" t="s">
        <v>157</v>
      </c>
      <c r="E153" s="41"/>
      <c r="F153" s="219" t="s">
        <v>2626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157</v>
      </c>
      <c r="AU153" s="18" t="s">
        <v>72</v>
      </c>
    </row>
    <row r="154" s="2" customFormat="1" ht="24.15" customHeight="1">
      <c r="A154" s="39"/>
      <c r="B154" s="40"/>
      <c r="C154" s="205" t="s">
        <v>424</v>
      </c>
      <c r="D154" s="205" t="s">
        <v>150</v>
      </c>
      <c r="E154" s="206" t="s">
        <v>2627</v>
      </c>
      <c r="F154" s="207" t="s">
        <v>2628</v>
      </c>
      <c r="G154" s="208" t="s">
        <v>2166</v>
      </c>
      <c r="H154" s="209">
        <v>1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155</v>
      </c>
      <c r="AT154" s="216" t="s">
        <v>150</v>
      </c>
      <c r="AU154" s="216" t="s">
        <v>72</v>
      </c>
      <c r="AY154" s="18" t="s">
        <v>148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155</v>
      </c>
      <c r="BM154" s="216" t="s">
        <v>1081</v>
      </c>
    </row>
    <row r="155" s="2" customFormat="1">
      <c r="A155" s="39"/>
      <c r="B155" s="40"/>
      <c r="C155" s="41"/>
      <c r="D155" s="218" t="s">
        <v>157</v>
      </c>
      <c r="E155" s="41"/>
      <c r="F155" s="219" t="s">
        <v>2628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157</v>
      </c>
      <c r="AU155" s="18" t="s">
        <v>72</v>
      </c>
    </row>
    <row r="156" s="2" customFormat="1" ht="16.5" customHeight="1">
      <c r="A156" s="39"/>
      <c r="B156" s="40"/>
      <c r="C156" s="205" t="s">
        <v>430</v>
      </c>
      <c r="D156" s="205" t="s">
        <v>150</v>
      </c>
      <c r="E156" s="206" t="s">
        <v>2629</v>
      </c>
      <c r="F156" s="207" t="s">
        <v>2630</v>
      </c>
      <c r="G156" s="208" t="s">
        <v>377</v>
      </c>
      <c r="H156" s="209">
        <v>5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155</v>
      </c>
      <c r="AT156" s="216" t="s">
        <v>150</v>
      </c>
      <c r="AU156" s="216" t="s">
        <v>72</v>
      </c>
      <c r="AY156" s="18" t="s">
        <v>148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155</v>
      </c>
      <c r="BM156" s="216" t="s">
        <v>1094</v>
      </c>
    </row>
    <row r="157" s="2" customFormat="1">
      <c r="A157" s="39"/>
      <c r="B157" s="40"/>
      <c r="C157" s="41"/>
      <c r="D157" s="218" t="s">
        <v>157</v>
      </c>
      <c r="E157" s="41"/>
      <c r="F157" s="219" t="s">
        <v>2630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157</v>
      </c>
      <c r="AU157" s="18" t="s">
        <v>72</v>
      </c>
    </row>
    <row r="158" s="2" customFormat="1" ht="24.15" customHeight="1">
      <c r="A158" s="39"/>
      <c r="B158" s="40"/>
      <c r="C158" s="205" t="s">
        <v>436</v>
      </c>
      <c r="D158" s="205" t="s">
        <v>150</v>
      </c>
      <c r="E158" s="206" t="s">
        <v>2631</v>
      </c>
      <c r="F158" s="207" t="s">
        <v>2632</v>
      </c>
      <c r="G158" s="208" t="s">
        <v>2166</v>
      </c>
      <c r="H158" s="209">
        <v>1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155</v>
      </c>
      <c r="AT158" s="216" t="s">
        <v>150</v>
      </c>
      <c r="AU158" s="216" t="s">
        <v>72</v>
      </c>
      <c r="AY158" s="18" t="s">
        <v>148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155</v>
      </c>
      <c r="BM158" s="216" t="s">
        <v>1007</v>
      </c>
    </row>
    <row r="159" s="2" customFormat="1">
      <c r="A159" s="39"/>
      <c r="B159" s="40"/>
      <c r="C159" s="41"/>
      <c r="D159" s="218" t="s">
        <v>157</v>
      </c>
      <c r="E159" s="41"/>
      <c r="F159" s="219" t="s">
        <v>2632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157</v>
      </c>
      <c r="AU159" s="18" t="s">
        <v>72</v>
      </c>
    </row>
    <row r="160" s="2" customFormat="1" ht="24.15" customHeight="1">
      <c r="A160" s="39"/>
      <c r="B160" s="40"/>
      <c r="C160" s="205" t="s">
        <v>446</v>
      </c>
      <c r="D160" s="205" t="s">
        <v>150</v>
      </c>
      <c r="E160" s="206" t="s">
        <v>2633</v>
      </c>
      <c r="F160" s="207" t="s">
        <v>2634</v>
      </c>
      <c r="G160" s="208" t="s">
        <v>2166</v>
      </c>
      <c r="H160" s="209">
        <v>2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155</v>
      </c>
      <c r="AT160" s="216" t="s">
        <v>150</v>
      </c>
      <c r="AU160" s="216" t="s">
        <v>72</v>
      </c>
      <c r="AY160" s="18" t="s">
        <v>148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155</v>
      </c>
      <c r="BM160" s="216" t="s">
        <v>1119</v>
      </c>
    </row>
    <row r="161" s="2" customFormat="1">
      <c r="A161" s="39"/>
      <c r="B161" s="40"/>
      <c r="C161" s="41"/>
      <c r="D161" s="218" t="s">
        <v>157</v>
      </c>
      <c r="E161" s="41"/>
      <c r="F161" s="219" t="s">
        <v>2634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157</v>
      </c>
      <c r="AU161" s="18" t="s">
        <v>72</v>
      </c>
    </row>
    <row r="162" s="2" customFormat="1" ht="24.15" customHeight="1">
      <c r="A162" s="39"/>
      <c r="B162" s="40"/>
      <c r="C162" s="205" t="s">
        <v>453</v>
      </c>
      <c r="D162" s="205" t="s">
        <v>150</v>
      </c>
      <c r="E162" s="206" t="s">
        <v>2635</v>
      </c>
      <c r="F162" s="207" t="s">
        <v>2636</v>
      </c>
      <c r="G162" s="208" t="s">
        <v>2166</v>
      </c>
      <c r="H162" s="209">
        <v>1</v>
      </c>
      <c r="I162" s="210"/>
      <c r="J162" s="211">
        <f>ROUND(I162*H162,2)</f>
        <v>0</v>
      </c>
      <c r="K162" s="207" t="s">
        <v>19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155</v>
      </c>
      <c r="AT162" s="216" t="s">
        <v>150</v>
      </c>
      <c r="AU162" s="216" t="s">
        <v>72</v>
      </c>
      <c r="AY162" s="18" t="s">
        <v>148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155</v>
      </c>
      <c r="BM162" s="216" t="s">
        <v>1130</v>
      </c>
    </row>
    <row r="163" s="2" customFormat="1">
      <c r="A163" s="39"/>
      <c r="B163" s="40"/>
      <c r="C163" s="41"/>
      <c r="D163" s="218" t="s">
        <v>157</v>
      </c>
      <c r="E163" s="41"/>
      <c r="F163" s="219" t="s">
        <v>2636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157</v>
      </c>
      <c r="AU163" s="18" t="s">
        <v>72</v>
      </c>
    </row>
    <row r="164" s="2" customFormat="1" ht="24.15" customHeight="1">
      <c r="A164" s="39"/>
      <c r="B164" s="40"/>
      <c r="C164" s="205" t="s">
        <v>465</v>
      </c>
      <c r="D164" s="205" t="s">
        <v>150</v>
      </c>
      <c r="E164" s="206" t="s">
        <v>2637</v>
      </c>
      <c r="F164" s="207" t="s">
        <v>2638</v>
      </c>
      <c r="G164" s="208" t="s">
        <v>2166</v>
      </c>
      <c r="H164" s="209">
        <v>1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155</v>
      </c>
      <c r="AT164" s="216" t="s">
        <v>150</v>
      </c>
      <c r="AU164" s="216" t="s">
        <v>72</v>
      </c>
      <c r="AY164" s="18" t="s">
        <v>148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155</v>
      </c>
      <c r="BM164" s="216" t="s">
        <v>1147</v>
      </c>
    </row>
    <row r="165" s="2" customFormat="1">
      <c r="A165" s="39"/>
      <c r="B165" s="40"/>
      <c r="C165" s="41"/>
      <c r="D165" s="218" t="s">
        <v>157</v>
      </c>
      <c r="E165" s="41"/>
      <c r="F165" s="219" t="s">
        <v>2638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157</v>
      </c>
      <c r="AU165" s="18" t="s">
        <v>72</v>
      </c>
    </row>
    <row r="166" s="2" customFormat="1" ht="16.5" customHeight="1">
      <c r="A166" s="39"/>
      <c r="B166" s="40"/>
      <c r="C166" s="205" t="s">
        <v>475</v>
      </c>
      <c r="D166" s="205" t="s">
        <v>150</v>
      </c>
      <c r="E166" s="206" t="s">
        <v>2639</v>
      </c>
      <c r="F166" s="207" t="s">
        <v>2640</v>
      </c>
      <c r="G166" s="208" t="s">
        <v>377</v>
      </c>
      <c r="H166" s="209">
        <v>2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155</v>
      </c>
      <c r="AT166" s="216" t="s">
        <v>150</v>
      </c>
      <c r="AU166" s="216" t="s">
        <v>72</v>
      </c>
      <c r="AY166" s="18" t="s">
        <v>148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155</v>
      </c>
      <c r="BM166" s="216" t="s">
        <v>1160</v>
      </c>
    </row>
    <row r="167" s="2" customFormat="1">
      <c r="A167" s="39"/>
      <c r="B167" s="40"/>
      <c r="C167" s="41"/>
      <c r="D167" s="218" t="s">
        <v>157</v>
      </c>
      <c r="E167" s="41"/>
      <c r="F167" s="219" t="s">
        <v>2640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157</v>
      </c>
      <c r="AU167" s="18" t="s">
        <v>72</v>
      </c>
    </row>
    <row r="168" s="2" customFormat="1" ht="24.15" customHeight="1">
      <c r="A168" s="39"/>
      <c r="B168" s="40"/>
      <c r="C168" s="205" t="s">
        <v>485</v>
      </c>
      <c r="D168" s="205" t="s">
        <v>150</v>
      </c>
      <c r="E168" s="206" t="s">
        <v>2641</v>
      </c>
      <c r="F168" s="207" t="s">
        <v>2642</v>
      </c>
      <c r="G168" s="208" t="s">
        <v>2166</v>
      </c>
      <c r="H168" s="209">
        <v>1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155</v>
      </c>
      <c r="AT168" s="216" t="s">
        <v>150</v>
      </c>
      <c r="AU168" s="216" t="s">
        <v>72</v>
      </c>
      <c r="AY168" s="18" t="s">
        <v>148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155</v>
      </c>
      <c r="BM168" s="216" t="s">
        <v>1172</v>
      </c>
    </row>
    <row r="169" s="2" customFormat="1">
      <c r="A169" s="39"/>
      <c r="B169" s="40"/>
      <c r="C169" s="41"/>
      <c r="D169" s="218" t="s">
        <v>157</v>
      </c>
      <c r="E169" s="41"/>
      <c r="F169" s="219" t="s">
        <v>2642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157</v>
      </c>
      <c r="AU169" s="18" t="s">
        <v>72</v>
      </c>
    </row>
    <row r="170" s="2" customFormat="1" ht="16.5" customHeight="1">
      <c r="A170" s="39"/>
      <c r="B170" s="40"/>
      <c r="C170" s="205" t="s">
        <v>492</v>
      </c>
      <c r="D170" s="205" t="s">
        <v>150</v>
      </c>
      <c r="E170" s="206" t="s">
        <v>2643</v>
      </c>
      <c r="F170" s="207" t="s">
        <v>2644</v>
      </c>
      <c r="G170" s="208" t="s">
        <v>167</v>
      </c>
      <c r="H170" s="209">
        <v>0.52300000000000002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155</v>
      </c>
      <c r="AT170" s="216" t="s">
        <v>150</v>
      </c>
      <c r="AU170" s="216" t="s">
        <v>72</v>
      </c>
      <c r="AY170" s="18" t="s">
        <v>148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155</v>
      </c>
      <c r="BM170" s="216" t="s">
        <v>1188</v>
      </c>
    </row>
    <row r="171" s="2" customFormat="1">
      <c r="A171" s="39"/>
      <c r="B171" s="40"/>
      <c r="C171" s="41"/>
      <c r="D171" s="218" t="s">
        <v>157</v>
      </c>
      <c r="E171" s="41"/>
      <c r="F171" s="219" t="s">
        <v>2644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157</v>
      </c>
      <c r="AU171" s="18" t="s">
        <v>72</v>
      </c>
    </row>
    <row r="172" s="2" customFormat="1" ht="21.75" customHeight="1">
      <c r="A172" s="39"/>
      <c r="B172" s="40"/>
      <c r="C172" s="205" t="s">
        <v>499</v>
      </c>
      <c r="D172" s="205" t="s">
        <v>150</v>
      </c>
      <c r="E172" s="206" t="s">
        <v>2645</v>
      </c>
      <c r="F172" s="207" t="s">
        <v>2646</v>
      </c>
      <c r="G172" s="208" t="s">
        <v>220</v>
      </c>
      <c r="H172" s="209">
        <v>7.4000000000000004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155</v>
      </c>
      <c r="AT172" s="216" t="s">
        <v>150</v>
      </c>
      <c r="AU172" s="216" t="s">
        <v>72</v>
      </c>
      <c r="AY172" s="18" t="s">
        <v>148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155</v>
      </c>
      <c r="BM172" s="216" t="s">
        <v>1201</v>
      </c>
    </row>
    <row r="173" s="2" customFormat="1">
      <c r="A173" s="39"/>
      <c r="B173" s="40"/>
      <c r="C173" s="41"/>
      <c r="D173" s="218" t="s">
        <v>157</v>
      </c>
      <c r="E173" s="41"/>
      <c r="F173" s="219" t="s">
        <v>2646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157</v>
      </c>
      <c r="AU173" s="18" t="s">
        <v>72</v>
      </c>
    </row>
    <row r="174" s="13" customFormat="1">
      <c r="A174" s="13"/>
      <c r="B174" s="225"/>
      <c r="C174" s="226"/>
      <c r="D174" s="218" t="s">
        <v>161</v>
      </c>
      <c r="E174" s="227" t="s">
        <v>19</v>
      </c>
      <c r="F174" s="228" t="s">
        <v>2647</v>
      </c>
      <c r="G174" s="226"/>
      <c r="H174" s="229">
        <v>7.4000000000000004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161</v>
      </c>
      <c r="AU174" s="235" t="s">
        <v>72</v>
      </c>
      <c r="AV174" s="13" t="s">
        <v>82</v>
      </c>
      <c r="AW174" s="13" t="s">
        <v>33</v>
      </c>
      <c r="AX174" s="13" t="s">
        <v>72</v>
      </c>
      <c r="AY174" s="235" t="s">
        <v>148</v>
      </c>
    </row>
    <row r="175" s="14" customFormat="1">
      <c r="A175" s="14"/>
      <c r="B175" s="236"/>
      <c r="C175" s="237"/>
      <c r="D175" s="218" t="s">
        <v>161</v>
      </c>
      <c r="E175" s="238" t="s">
        <v>19</v>
      </c>
      <c r="F175" s="239" t="s">
        <v>254</v>
      </c>
      <c r="G175" s="237"/>
      <c r="H175" s="240">
        <v>7.4000000000000004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161</v>
      </c>
      <c r="AU175" s="246" t="s">
        <v>72</v>
      </c>
      <c r="AV175" s="14" t="s">
        <v>155</v>
      </c>
      <c r="AW175" s="14" t="s">
        <v>33</v>
      </c>
      <c r="AX175" s="14" t="s">
        <v>80</v>
      </c>
      <c r="AY175" s="246" t="s">
        <v>148</v>
      </c>
    </row>
    <row r="176" s="2" customFormat="1" ht="16.5" customHeight="1">
      <c r="A176" s="39"/>
      <c r="B176" s="40"/>
      <c r="C176" s="205" t="s">
        <v>506</v>
      </c>
      <c r="D176" s="205" t="s">
        <v>150</v>
      </c>
      <c r="E176" s="206" t="s">
        <v>2648</v>
      </c>
      <c r="F176" s="207" t="s">
        <v>2649</v>
      </c>
      <c r="G176" s="208" t="s">
        <v>377</v>
      </c>
      <c r="H176" s="209">
        <v>74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155</v>
      </c>
      <c r="AT176" s="216" t="s">
        <v>150</v>
      </c>
      <c r="AU176" s="216" t="s">
        <v>72</v>
      </c>
      <c r="AY176" s="18" t="s">
        <v>148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155</v>
      </c>
      <c r="BM176" s="216" t="s">
        <v>1213</v>
      </c>
    </row>
    <row r="177" s="2" customFormat="1">
      <c r="A177" s="39"/>
      <c r="B177" s="40"/>
      <c r="C177" s="41"/>
      <c r="D177" s="218" t="s">
        <v>157</v>
      </c>
      <c r="E177" s="41"/>
      <c r="F177" s="219" t="s">
        <v>2649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157</v>
      </c>
      <c r="AU177" s="18" t="s">
        <v>72</v>
      </c>
    </row>
    <row r="178" s="2" customFormat="1" ht="16.5" customHeight="1">
      <c r="A178" s="39"/>
      <c r="B178" s="40"/>
      <c r="C178" s="205" t="s">
        <v>513</v>
      </c>
      <c r="D178" s="205" t="s">
        <v>150</v>
      </c>
      <c r="E178" s="206" t="s">
        <v>2650</v>
      </c>
      <c r="F178" s="207" t="s">
        <v>2651</v>
      </c>
      <c r="G178" s="208" t="s">
        <v>377</v>
      </c>
      <c r="H178" s="209">
        <v>4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155</v>
      </c>
      <c r="AT178" s="216" t="s">
        <v>150</v>
      </c>
      <c r="AU178" s="216" t="s">
        <v>72</v>
      </c>
      <c r="AY178" s="18" t="s">
        <v>148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155</v>
      </c>
      <c r="BM178" s="216" t="s">
        <v>1224</v>
      </c>
    </row>
    <row r="179" s="2" customFormat="1">
      <c r="A179" s="39"/>
      <c r="B179" s="40"/>
      <c r="C179" s="41"/>
      <c r="D179" s="218" t="s">
        <v>157</v>
      </c>
      <c r="E179" s="41"/>
      <c r="F179" s="219" t="s">
        <v>2651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157</v>
      </c>
      <c r="AU179" s="18" t="s">
        <v>72</v>
      </c>
    </row>
    <row r="180" s="2" customFormat="1" ht="16.5" customHeight="1">
      <c r="A180" s="39"/>
      <c r="B180" s="40"/>
      <c r="C180" s="205" t="s">
        <v>522</v>
      </c>
      <c r="D180" s="205" t="s">
        <v>150</v>
      </c>
      <c r="E180" s="206" t="s">
        <v>2652</v>
      </c>
      <c r="F180" s="207" t="s">
        <v>2653</v>
      </c>
      <c r="G180" s="208" t="s">
        <v>377</v>
      </c>
      <c r="H180" s="209">
        <v>4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155</v>
      </c>
      <c r="AT180" s="216" t="s">
        <v>150</v>
      </c>
      <c r="AU180" s="216" t="s">
        <v>72</v>
      </c>
      <c r="AY180" s="18" t="s">
        <v>148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155</v>
      </c>
      <c r="BM180" s="216" t="s">
        <v>1238</v>
      </c>
    </row>
    <row r="181" s="2" customFormat="1">
      <c r="A181" s="39"/>
      <c r="B181" s="40"/>
      <c r="C181" s="41"/>
      <c r="D181" s="218" t="s">
        <v>157</v>
      </c>
      <c r="E181" s="41"/>
      <c r="F181" s="219" t="s">
        <v>2653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157</v>
      </c>
      <c r="AU181" s="18" t="s">
        <v>72</v>
      </c>
    </row>
    <row r="182" s="2" customFormat="1" ht="16.5" customHeight="1">
      <c r="A182" s="39"/>
      <c r="B182" s="40"/>
      <c r="C182" s="205" t="s">
        <v>528</v>
      </c>
      <c r="D182" s="205" t="s">
        <v>150</v>
      </c>
      <c r="E182" s="206" t="s">
        <v>2654</v>
      </c>
      <c r="F182" s="207" t="s">
        <v>2655</v>
      </c>
      <c r="G182" s="208" t="s">
        <v>377</v>
      </c>
      <c r="H182" s="209">
        <v>2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155</v>
      </c>
      <c r="AT182" s="216" t="s">
        <v>150</v>
      </c>
      <c r="AU182" s="216" t="s">
        <v>72</v>
      </c>
      <c r="AY182" s="18" t="s">
        <v>148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155</v>
      </c>
      <c r="BM182" s="216" t="s">
        <v>1250</v>
      </c>
    </row>
    <row r="183" s="2" customFormat="1">
      <c r="A183" s="39"/>
      <c r="B183" s="40"/>
      <c r="C183" s="41"/>
      <c r="D183" s="218" t="s">
        <v>157</v>
      </c>
      <c r="E183" s="41"/>
      <c r="F183" s="219" t="s">
        <v>2655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157</v>
      </c>
      <c r="AU183" s="18" t="s">
        <v>72</v>
      </c>
    </row>
    <row r="184" s="2" customFormat="1" ht="16.5" customHeight="1">
      <c r="A184" s="39"/>
      <c r="B184" s="40"/>
      <c r="C184" s="205" t="s">
        <v>536</v>
      </c>
      <c r="D184" s="205" t="s">
        <v>150</v>
      </c>
      <c r="E184" s="206" t="s">
        <v>2656</v>
      </c>
      <c r="F184" s="207" t="s">
        <v>2657</v>
      </c>
      <c r="G184" s="208" t="s">
        <v>220</v>
      </c>
      <c r="H184" s="209">
        <v>155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155</v>
      </c>
      <c r="AT184" s="216" t="s">
        <v>150</v>
      </c>
      <c r="AU184" s="216" t="s">
        <v>72</v>
      </c>
      <c r="AY184" s="18" t="s">
        <v>148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155</v>
      </c>
      <c r="BM184" s="216" t="s">
        <v>1276</v>
      </c>
    </row>
    <row r="185" s="2" customFormat="1">
      <c r="A185" s="39"/>
      <c r="B185" s="40"/>
      <c r="C185" s="41"/>
      <c r="D185" s="218" t="s">
        <v>157</v>
      </c>
      <c r="E185" s="41"/>
      <c r="F185" s="219" t="s">
        <v>2657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157</v>
      </c>
      <c r="AU185" s="18" t="s">
        <v>72</v>
      </c>
    </row>
    <row r="186" s="2" customFormat="1" ht="16.5" customHeight="1">
      <c r="A186" s="39"/>
      <c r="B186" s="40"/>
      <c r="C186" s="205" t="s">
        <v>547</v>
      </c>
      <c r="D186" s="205" t="s">
        <v>150</v>
      </c>
      <c r="E186" s="206" t="s">
        <v>2658</v>
      </c>
      <c r="F186" s="207" t="s">
        <v>2659</v>
      </c>
      <c r="G186" s="208" t="s">
        <v>220</v>
      </c>
      <c r="H186" s="209">
        <v>47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155</v>
      </c>
      <c r="AT186" s="216" t="s">
        <v>150</v>
      </c>
      <c r="AU186" s="216" t="s">
        <v>72</v>
      </c>
      <c r="AY186" s="18" t="s">
        <v>148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155</v>
      </c>
      <c r="BM186" s="216" t="s">
        <v>1290</v>
      </c>
    </row>
    <row r="187" s="2" customFormat="1">
      <c r="A187" s="39"/>
      <c r="B187" s="40"/>
      <c r="C187" s="41"/>
      <c r="D187" s="218" t="s">
        <v>157</v>
      </c>
      <c r="E187" s="41"/>
      <c r="F187" s="219" t="s">
        <v>2659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157</v>
      </c>
      <c r="AU187" s="18" t="s">
        <v>72</v>
      </c>
    </row>
    <row r="188" s="2" customFormat="1" ht="16.5" customHeight="1">
      <c r="A188" s="39"/>
      <c r="B188" s="40"/>
      <c r="C188" s="205" t="s">
        <v>554</v>
      </c>
      <c r="D188" s="205" t="s">
        <v>150</v>
      </c>
      <c r="E188" s="206" t="s">
        <v>2660</v>
      </c>
      <c r="F188" s="207" t="s">
        <v>2661</v>
      </c>
      <c r="G188" s="208" t="s">
        <v>220</v>
      </c>
      <c r="H188" s="209">
        <v>26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155</v>
      </c>
      <c r="AT188" s="216" t="s">
        <v>150</v>
      </c>
      <c r="AU188" s="216" t="s">
        <v>72</v>
      </c>
      <c r="AY188" s="18" t="s">
        <v>148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155</v>
      </c>
      <c r="BM188" s="216" t="s">
        <v>1303</v>
      </c>
    </row>
    <row r="189" s="2" customFormat="1">
      <c r="A189" s="39"/>
      <c r="B189" s="40"/>
      <c r="C189" s="41"/>
      <c r="D189" s="218" t="s">
        <v>157</v>
      </c>
      <c r="E189" s="41"/>
      <c r="F189" s="219" t="s">
        <v>2661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157</v>
      </c>
      <c r="AU189" s="18" t="s">
        <v>72</v>
      </c>
    </row>
    <row r="190" s="2" customFormat="1" ht="16.5" customHeight="1">
      <c r="A190" s="39"/>
      <c r="B190" s="40"/>
      <c r="C190" s="205" t="s">
        <v>562</v>
      </c>
      <c r="D190" s="205" t="s">
        <v>150</v>
      </c>
      <c r="E190" s="206" t="s">
        <v>2662</v>
      </c>
      <c r="F190" s="207" t="s">
        <v>2663</v>
      </c>
      <c r="G190" s="208" t="s">
        <v>220</v>
      </c>
      <c r="H190" s="209">
        <v>110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155</v>
      </c>
      <c r="AT190" s="216" t="s">
        <v>150</v>
      </c>
      <c r="AU190" s="216" t="s">
        <v>72</v>
      </c>
      <c r="AY190" s="18" t="s">
        <v>148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155</v>
      </c>
      <c r="BM190" s="216" t="s">
        <v>1316</v>
      </c>
    </row>
    <row r="191" s="2" customFormat="1">
      <c r="A191" s="39"/>
      <c r="B191" s="40"/>
      <c r="C191" s="41"/>
      <c r="D191" s="218" t="s">
        <v>157</v>
      </c>
      <c r="E191" s="41"/>
      <c r="F191" s="219" t="s">
        <v>2663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157</v>
      </c>
      <c r="AU191" s="18" t="s">
        <v>72</v>
      </c>
    </row>
    <row r="192" s="2" customFormat="1" ht="16.5" customHeight="1">
      <c r="A192" s="39"/>
      <c r="B192" s="40"/>
      <c r="C192" s="205" t="s">
        <v>570</v>
      </c>
      <c r="D192" s="205" t="s">
        <v>150</v>
      </c>
      <c r="E192" s="206" t="s">
        <v>2664</v>
      </c>
      <c r="F192" s="207" t="s">
        <v>2665</v>
      </c>
      <c r="G192" s="208" t="s">
        <v>220</v>
      </c>
      <c r="H192" s="209">
        <v>59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155</v>
      </c>
      <c r="AT192" s="216" t="s">
        <v>150</v>
      </c>
      <c r="AU192" s="216" t="s">
        <v>72</v>
      </c>
      <c r="AY192" s="18" t="s">
        <v>148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155</v>
      </c>
      <c r="BM192" s="216" t="s">
        <v>1328</v>
      </c>
    </row>
    <row r="193" s="2" customFormat="1">
      <c r="A193" s="39"/>
      <c r="B193" s="40"/>
      <c r="C193" s="41"/>
      <c r="D193" s="218" t="s">
        <v>157</v>
      </c>
      <c r="E193" s="41"/>
      <c r="F193" s="219" t="s">
        <v>2665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157</v>
      </c>
      <c r="AU193" s="18" t="s">
        <v>72</v>
      </c>
    </row>
    <row r="194" s="2" customFormat="1" ht="16.5" customHeight="1">
      <c r="A194" s="39"/>
      <c r="B194" s="40"/>
      <c r="C194" s="205" t="s">
        <v>575</v>
      </c>
      <c r="D194" s="205" t="s">
        <v>150</v>
      </c>
      <c r="E194" s="206" t="s">
        <v>2666</v>
      </c>
      <c r="F194" s="207" t="s">
        <v>2667</v>
      </c>
      <c r="G194" s="208" t="s">
        <v>220</v>
      </c>
      <c r="H194" s="209">
        <v>14</v>
      </c>
      <c r="I194" s="210"/>
      <c r="J194" s="211">
        <f>ROUND(I194*H194,2)</f>
        <v>0</v>
      </c>
      <c r="K194" s="207" t="s">
        <v>19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155</v>
      </c>
      <c r="AT194" s="216" t="s">
        <v>150</v>
      </c>
      <c r="AU194" s="216" t="s">
        <v>72</v>
      </c>
      <c r="AY194" s="18" t="s">
        <v>148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155</v>
      </c>
      <c r="BM194" s="216" t="s">
        <v>1341</v>
      </c>
    </row>
    <row r="195" s="2" customFormat="1">
      <c r="A195" s="39"/>
      <c r="B195" s="40"/>
      <c r="C195" s="41"/>
      <c r="D195" s="218" t="s">
        <v>157</v>
      </c>
      <c r="E195" s="41"/>
      <c r="F195" s="219" t="s">
        <v>2667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157</v>
      </c>
      <c r="AU195" s="18" t="s">
        <v>72</v>
      </c>
    </row>
    <row r="196" s="2" customFormat="1" ht="16.5" customHeight="1">
      <c r="A196" s="39"/>
      <c r="B196" s="40"/>
      <c r="C196" s="205" t="s">
        <v>598</v>
      </c>
      <c r="D196" s="205" t="s">
        <v>150</v>
      </c>
      <c r="E196" s="206" t="s">
        <v>2668</v>
      </c>
      <c r="F196" s="207" t="s">
        <v>2669</v>
      </c>
      <c r="G196" s="208" t="s">
        <v>220</v>
      </c>
      <c r="H196" s="209">
        <v>2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155</v>
      </c>
      <c r="AT196" s="216" t="s">
        <v>150</v>
      </c>
      <c r="AU196" s="216" t="s">
        <v>72</v>
      </c>
      <c r="AY196" s="18" t="s">
        <v>148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155</v>
      </c>
      <c r="BM196" s="216" t="s">
        <v>1362</v>
      </c>
    </row>
    <row r="197" s="2" customFormat="1">
      <c r="A197" s="39"/>
      <c r="B197" s="40"/>
      <c r="C197" s="41"/>
      <c r="D197" s="218" t="s">
        <v>157</v>
      </c>
      <c r="E197" s="41"/>
      <c r="F197" s="219" t="s">
        <v>2669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157</v>
      </c>
      <c r="AU197" s="18" t="s">
        <v>72</v>
      </c>
    </row>
    <row r="198" s="2" customFormat="1" ht="16.5" customHeight="1">
      <c r="A198" s="39"/>
      <c r="B198" s="40"/>
      <c r="C198" s="205" t="s">
        <v>604</v>
      </c>
      <c r="D198" s="205" t="s">
        <v>150</v>
      </c>
      <c r="E198" s="206" t="s">
        <v>2670</v>
      </c>
      <c r="F198" s="207" t="s">
        <v>2671</v>
      </c>
      <c r="G198" s="208" t="s">
        <v>220</v>
      </c>
      <c r="H198" s="209">
        <v>398</v>
      </c>
      <c r="I198" s="210"/>
      <c r="J198" s="211">
        <f>ROUND(I198*H198,2)</f>
        <v>0</v>
      </c>
      <c r="K198" s="207" t="s">
        <v>19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155</v>
      </c>
      <c r="AT198" s="216" t="s">
        <v>150</v>
      </c>
      <c r="AU198" s="216" t="s">
        <v>72</v>
      </c>
      <c r="AY198" s="18" t="s">
        <v>148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155</v>
      </c>
      <c r="BM198" s="216" t="s">
        <v>1376</v>
      </c>
    </row>
    <row r="199" s="2" customFormat="1">
      <c r="A199" s="39"/>
      <c r="B199" s="40"/>
      <c r="C199" s="41"/>
      <c r="D199" s="218" t="s">
        <v>157</v>
      </c>
      <c r="E199" s="41"/>
      <c r="F199" s="219" t="s">
        <v>2672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157</v>
      </c>
      <c r="AU199" s="18" t="s">
        <v>72</v>
      </c>
    </row>
    <row r="200" s="13" customFormat="1">
      <c r="A200" s="13"/>
      <c r="B200" s="225"/>
      <c r="C200" s="226"/>
      <c r="D200" s="218" t="s">
        <v>161</v>
      </c>
      <c r="E200" s="227" t="s">
        <v>19</v>
      </c>
      <c r="F200" s="228" t="s">
        <v>2673</v>
      </c>
      <c r="G200" s="226"/>
      <c r="H200" s="229">
        <v>398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161</v>
      </c>
      <c r="AU200" s="235" t="s">
        <v>72</v>
      </c>
      <c r="AV200" s="13" t="s">
        <v>82</v>
      </c>
      <c r="AW200" s="13" t="s">
        <v>33</v>
      </c>
      <c r="AX200" s="13" t="s">
        <v>72</v>
      </c>
      <c r="AY200" s="235" t="s">
        <v>148</v>
      </c>
    </row>
    <row r="201" s="14" customFormat="1">
      <c r="A201" s="14"/>
      <c r="B201" s="236"/>
      <c r="C201" s="237"/>
      <c r="D201" s="218" t="s">
        <v>161</v>
      </c>
      <c r="E201" s="238" t="s">
        <v>19</v>
      </c>
      <c r="F201" s="239" t="s">
        <v>254</v>
      </c>
      <c r="G201" s="237"/>
      <c r="H201" s="240">
        <v>398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161</v>
      </c>
      <c r="AU201" s="246" t="s">
        <v>72</v>
      </c>
      <c r="AV201" s="14" t="s">
        <v>155</v>
      </c>
      <c r="AW201" s="14" t="s">
        <v>33</v>
      </c>
      <c r="AX201" s="14" t="s">
        <v>80</v>
      </c>
      <c r="AY201" s="246" t="s">
        <v>148</v>
      </c>
    </row>
    <row r="202" s="2" customFormat="1" ht="16.5" customHeight="1">
      <c r="A202" s="39"/>
      <c r="B202" s="40"/>
      <c r="C202" s="205" t="s">
        <v>610</v>
      </c>
      <c r="D202" s="205" t="s">
        <v>150</v>
      </c>
      <c r="E202" s="206" t="s">
        <v>2674</v>
      </c>
      <c r="F202" s="207" t="s">
        <v>2675</v>
      </c>
      <c r="G202" s="208" t="s">
        <v>220</v>
      </c>
      <c r="H202" s="209">
        <v>16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155</v>
      </c>
      <c r="AT202" s="216" t="s">
        <v>150</v>
      </c>
      <c r="AU202" s="216" t="s">
        <v>72</v>
      </c>
      <c r="AY202" s="18" t="s">
        <v>148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155</v>
      </c>
      <c r="BM202" s="216" t="s">
        <v>1388</v>
      </c>
    </row>
    <row r="203" s="2" customFormat="1">
      <c r="A203" s="39"/>
      <c r="B203" s="40"/>
      <c r="C203" s="41"/>
      <c r="D203" s="218" t="s">
        <v>157</v>
      </c>
      <c r="E203" s="41"/>
      <c r="F203" s="219" t="s">
        <v>2676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157</v>
      </c>
      <c r="AU203" s="18" t="s">
        <v>72</v>
      </c>
    </row>
    <row r="204" s="2" customFormat="1" ht="21.75" customHeight="1">
      <c r="A204" s="39"/>
      <c r="B204" s="40"/>
      <c r="C204" s="205" t="s">
        <v>616</v>
      </c>
      <c r="D204" s="205" t="s">
        <v>150</v>
      </c>
      <c r="E204" s="206" t="s">
        <v>2677</v>
      </c>
      <c r="F204" s="207" t="s">
        <v>2678</v>
      </c>
      <c r="G204" s="208" t="s">
        <v>167</v>
      </c>
      <c r="H204" s="209">
        <v>0.0070000000000000001</v>
      </c>
      <c r="I204" s="210"/>
      <c r="J204" s="211">
        <f>ROUND(I204*H204,2)</f>
        <v>0</v>
      </c>
      <c r="K204" s="207" t="s">
        <v>19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155</v>
      </c>
      <c r="AT204" s="216" t="s">
        <v>150</v>
      </c>
      <c r="AU204" s="216" t="s">
        <v>72</v>
      </c>
      <c r="AY204" s="18" t="s">
        <v>148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155</v>
      </c>
      <c r="BM204" s="216" t="s">
        <v>1402</v>
      </c>
    </row>
    <row r="205" s="2" customFormat="1">
      <c r="A205" s="39"/>
      <c r="B205" s="40"/>
      <c r="C205" s="41"/>
      <c r="D205" s="218" t="s">
        <v>157</v>
      </c>
      <c r="E205" s="41"/>
      <c r="F205" s="219" t="s">
        <v>2678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157</v>
      </c>
      <c r="AU205" s="18" t="s">
        <v>72</v>
      </c>
    </row>
    <row r="206" s="2" customFormat="1" ht="21.75" customHeight="1">
      <c r="A206" s="39"/>
      <c r="B206" s="40"/>
      <c r="C206" s="205" t="s">
        <v>622</v>
      </c>
      <c r="D206" s="205" t="s">
        <v>150</v>
      </c>
      <c r="E206" s="206" t="s">
        <v>2679</v>
      </c>
      <c r="F206" s="207" t="s">
        <v>2680</v>
      </c>
      <c r="G206" s="208" t="s">
        <v>167</v>
      </c>
      <c r="H206" s="209">
        <v>0.47399999999999998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155</v>
      </c>
      <c r="AT206" s="216" t="s">
        <v>150</v>
      </c>
      <c r="AU206" s="216" t="s">
        <v>72</v>
      </c>
      <c r="AY206" s="18" t="s">
        <v>148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155</v>
      </c>
      <c r="BM206" s="216" t="s">
        <v>1416</v>
      </c>
    </row>
    <row r="207" s="2" customFormat="1">
      <c r="A207" s="39"/>
      <c r="B207" s="40"/>
      <c r="C207" s="41"/>
      <c r="D207" s="218" t="s">
        <v>157</v>
      </c>
      <c r="E207" s="41"/>
      <c r="F207" s="219" t="s">
        <v>2680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157</v>
      </c>
      <c r="AU207" s="18" t="s">
        <v>72</v>
      </c>
    </row>
    <row r="208" s="2" customFormat="1" ht="16.5" customHeight="1">
      <c r="A208" s="39"/>
      <c r="B208" s="40"/>
      <c r="C208" s="205" t="s">
        <v>634</v>
      </c>
      <c r="D208" s="205" t="s">
        <v>150</v>
      </c>
      <c r="E208" s="206" t="s">
        <v>2681</v>
      </c>
      <c r="F208" s="207" t="s">
        <v>2682</v>
      </c>
      <c r="G208" s="208" t="s">
        <v>377</v>
      </c>
      <c r="H208" s="209">
        <v>37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155</v>
      </c>
      <c r="AT208" s="216" t="s">
        <v>150</v>
      </c>
      <c r="AU208" s="216" t="s">
        <v>72</v>
      </c>
      <c r="AY208" s="18" t="s">
        <v>148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155</v>
      </c>
      <c r="BM208" s="216" t="s">
        <v>1430</v>
      </c>
    </row>
    <row r="209" s="2" customFormat="1">
      <c r="A209" s="39"/>
      <c r="B209" s="40"/>
      <c r="C209" s="41"/>
      <c r="D209" s="218" t="s">
        <v>157</v>
      </c>
      <c r="E209" s="41"/>
      <c r="F209" s="219" t="s">
        <v>2682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157</v>
      </c>
      <c r="AU209" s="18" t="s">
        <v>72</v>
      </c>
    </row>
    <row r="210" s="2" customFormat="1" ht="16.5" customHeight="1">
      <c r="A210" s="39"/>
      <c r="B210" s="40"/>
      <c r="C210" s="205" t="s">
        <v>643</v>
      </c>
      <c r="D210" s="205" t="s">
        <v>150</v>
      </c>
      <c r="E210" s="206" t="s">
        <v>2683</v>
      </c>
      <c r="F210" s="207" t="s">
        <v>2684</v>
      </c>
      <c r="G210" s="208" t="s">
        <v>377</v>
      </c>
      <c r="H210" s="209">
        <v>74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155</v>
      </c>
      <c r="AT210" s="216" t="s">
        <v>150</v>
      </c>
      <c r="AU210" s="216" t="s">
        <v>72</v>
      </c>
      <c r="AY210" s="18" t="s">
        <v>148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155</v>
      </c>
      <c r="BM210" s="216" t="s">
        <v>1444</v>
      </c>
    </row>
    <row r="211" s="2" customFormat="1">
      <c r="A211" s="39"/>
      <c r="B211" s="40"/>
      <c r="C211" s="41"/>
      <c r="D211" s="218" t="s">
        <v>157</v>
      </c>
      <c r="E211" s="41"/>
      <c r="F211" s="219" t="s">
        <v>2684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157</v>
      </c>
      <c r="AU211" s="18" t="s">
        <v>72</v>
      </c>
    </row>
    <row r="212" s="2" customFormat="1" ht="24.15" customHeight="1">
      <c r="A212" s="39"/>
      <c r="B212" s="40"/>
      <c r="C212" s="205" t="s">
        <v>1008</v>
      </c>
      <c r="D212" s="205" t="s">
        <v>150</v>
      </c>
      <c r="E212" s="206" t="s">
        <v>2685</v>
      </c>
      <c r="F212" s="207" t="s">
        <v>2686</v>
      </c>
      <c r="G212" s="208" t="s">
        <v>377</v>
      </c>
      <c r="H212" s="209">
        <v>37</v>
      </c>
      <c r="I212" s="210"/>
      <c r="J212" s="211">
        <f>ROUND(I212*H212,2)</f>
        <v>0</v>
      </c>
      <c r="K212" s="207" t="s">
        <v>19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155</v>
      </c>
      <c r="AT212" s="216" t="s">
        <v>150</v>
      </c>
      <c r="AU212" s="216" t="s">
        <v>72</v>
      </c>
      <c r="AY212" s="18" t="s">
        <v>148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155</v>
      </c>
      <c r="BM212" s="216" t="s">
        <v>1458</v>
      </c>
    </row>
    <row r="213" s="2" customFormat="1">
      <c r="A213" s="39"/>
      <c r="B213" s="40"/>
      <c r="C213" s="41"/>
      <c r="D213" s="218" t="s">
        <v>157</v>
      </c>
      <c r="E213" s="41"/>
      <c r="F213" s="219" t="s">
        <v>2686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157</v>
      </c>
      <c r="AU213" s="18" t="s">
        <v>72</v>
      </c>
    </row>
    <row r="214" s="2" customFormat="1" ht="16.5" customHeight="1">
      <c r="A214" s="39"/>
      <c r="B214" s="40"/>
      <c r="C214" s="205" t="s">
        <v>1013</v>
      </c>
      <c r="D214" s="205" t="s">
        <v>150</v>
      </c>
      <c r="E214" s="206" t="s">
        <v>2687</v>
      </c>
      <c r="F214" s="207" t="s">
        <v>2688</v>
      </c>
      <c r="G214" s="208" t="s">
        <v>377</v>
      </c>
      <c r="H214" s="209">
        <v>37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155</v>
      </c>
      <c r="AT214" s="216" t="s">
        <v>150</v>
      </c>
      <c r="AU214" s="216" t="s">
        <v>72</v>
      </c>
      <c r="AY214" s="18" t="s">
        <v>148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155</v>
      </c>
      <c r="BM214" s="216" t="s">
        <v>1471</v>
      </c>
    </row>
    <row r="215" s="2" customFormat="1">
      <c r="A215" s="39"/>
      <c r="B215" s="40"/>
      <c r="C215" s="41"/>
      <c r="D215" s="218" t="s">
        <v>157</v>
      </c>
      <c r="E215" s="41"/>
      <c r="F215" s="219" t="s">
        <v>2688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157</v>
      </c>
      <c r="AU215" s="18" t="s">
        <v>72</v>
      </c>
    </row>
    <row r="216" s="2" customFormat="1" ht="16.5" customHeight="1">
      <c r="A216" s="39"/>
      <c r="B216" s="40"/>
      <c r="C216" s="205" t="s">
        <v>1022</v>
      </c>
      <c r="D216" s="205" t="s">
        <v>150</v>
      </c>
      <c r="E216" s="206" t="s">
        <v>2689</v>
      </c>
      <c r="F216" s="207" t="s">
        <v>2690</v>
      </c>
      <c r="G216" s="208" t="s">
        <v>377</v>
      </c>
      <c r="H216" s="209">
        <v>2</v>
      </c>
      <c r="I216" s="210"/>
      <c r="J216" s="211">
        <f>ROUND(I216*H216,2)</f>
        <v>0</v>
      </c>
      <c r="K216" s="207" t="s">
        <v>19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155</v>
      </c>
      <c r="AT216" s="216" t="s">
        <v>150</v>
      </c>
      <c r="AU216" s="216" t="s">
        <v>72</v>
      </c>
      <c r="AY216" s="18" t="s">
        <v>148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155</v>
      </c>
      <c r="BM216" s="216" t="s">
        <v>1486</v>
      </c>
    </row>
    <row r="217" s="2" customFormat="1">
      <c r="A217" s="39"/>
      <c r="B217" s="40"/>
      <c r="C217" s="41"/>
      <c r="D217" s="218" t="s">
        <v>157</v>
      </c>
      <c r="E217" s="41"/>
      <c r="F217" s="219" t="s">
        <v>2690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157</v>
      </c>
      <c r="AU217" s="18" t="s">
        <v>72</v>
      </c>
    </row>
    <row r="218" s="2" customFormat="1" ht="16.5" customHeight="1">
      <c r="A218" s="39"/>
      <c r="B218" s="40"/>
      <c r="C218" s="205" t="s">
        <v>1032</v>
      </c>
      <c r="D218" s="205" t="s">
        <v>150</v>
      </c>
      <c r="E218" s="206" t="s">
        <v>2691</v>
      </c>
      <c r="F218" s="207" t="s">
        <v>2692</v>
      </c>
      <c r="G218" s="208" t="s">
        <v>377</v>
      </c>
      <c r="H218" s="209">
        <v>1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155</v>
      </c>
      <c r="AT218" s="216" t="s">
        <v>150</v>
      </c>
      <c r="AU218" s="216" t="s">
        <v>72</v>
      </c>
      <c r="AY218" s="18" t="s">
        <v>148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155</v>
      </c>
      <c r="BM218" s="216" t="s">
        <v>1500</v>
      </c>
    </row>
    <row r="219" s="2" customFormat="1">
      <c r="A219" s="39"/>
      <c r="B219" s="40"/>
      <c r="C219" s="41"/>
      <c r="D219" s="218" t="s">
        <v>157</v>
      </c>
      <c r="E219" s="41"/>
      <c r="F219" s="219" t="s">
        <v>2692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157</v>
      </c>
      <c r="AU219" s="18" t="s">
        <v>72</v>
      </c>
    </row>
    <row r="220" s="2" customFormat="1" ht="16.5" customHeight="1">
      <c r="A220" s="39"/>
      <c r="B220" s="40"/>
      <c r="C220" s="205" t="s">
        <v>1038</v>
      </c>
      <c r="D220" s="205" t="s">
        <v>150</v>
      </c>
      <c r="E220" s="206" t="s">
        <v>2693</v>
      </c>
      <c r="F220" s="207" t="s">
        <v>2694</v>
      </c>
      <c r="G220" s="208" t="s">
        <v>377</v>
      </c>
      <c r="H220" s="209">
        <v>1</v>
      </c>
      <c r="I220" s="210"/>
      <c r="J220" s="211">
        <f>ROUND(I220*H220,2)</f>
        <v>0</v>
      </c>
      <c r="K220" s="207" t="s">
        <v>19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155</v>
      </c>
      <c r="AT220" s="216" t="s">
        <v>150</v>
      </c>
      <c r="AU220" s="216" t="s">
        <v>72</v>
      </c>
      <c r="AY220" s="18" t="s">
        <v>148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155</v>
      </c>
      <c r="BM220" s="216" t="s">
        <v>1508</v>
      </c>
    </row>
    <row r="221" s="2" customFormat="1">
      <c r="A221" s="39"/>
      <c r="B221" s="40"/>
      <c r="C221" s="41"/>
      <c r="D221" s="218" t="s">
        <v>157</v>
      </c>
      <c r="E221" s="41"/>
      <c r="F221" s="219" t="s">
        <v>2694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157</v>
      </c>
      <c r="AU221" s="18" t="s">
        <v>72</v>
      </c>
    </row>
    <row r="222" s="2" customFormat="1" ht="16.5" customHeight="1">
      <c r="A222" s="39"/>
      <c r="B222" s="40"/>
      <c r="C222" s="205" t="s">
        <v>1045</v>
      </c>
      <c r="D222" s="205" t="s">
        <v>150</v>
      </c>
      <c r="E222" s="206" t="s">
        <v>2695</v>
      </c>
      <c r="F222" s="207" t="s">
        <v>2696</v>
      </c>
      <c r="G222" s="208" t="s">
        <v>377</v>
      </c>
      <c r="H222" s="209">
        <v>12</v>
      </c>
      <c r="I222" s="210"/>
      <c r="J222" s="211">
        <f>ROUND(I222*H222,2)</f>
        <v>0</v>
      </c>
      <c r="K222" s="207" t="s">
        <v>19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155</v>
      </c>
      <c r="AT222" s="216" t="s">
        <v>150</v>
      </c>
      <c r="AU222" s="216" t="s">
        <v>72</v>
      </c>
      <c r="AY222" s="18" t="s">
        <v>148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155</v>
      </c>
      <c r="BM222" s="216" t="s">
        <v>1518</v>
      </c>
    </row>
    <row r="223" s="2" customFormat="1">
      <c r="A223" s="39"/>
      <c r="B223" s="40"/>
      <c r="C223" s="41"/>
      <c r="D223" s="218" t="s">
        <v>157</v>
      </c>
      <c r="E223" s="41"/>
      <c r="F223" s="219" t="s">
        <v>2696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157</v>
      </c>
      <c r="AU223" s="18" t="s">
        <v>72</v>
      </c>
    </row>
    <row r="224" s="2" customFormat="1" ht="16.5" customHeight="1">
      <c r="A224" s="39"/>
      <c r="B224" s="40"/>
      <c r="C224" s="205" t="s">
        <v>1053</v>
      </c>
      <c r="D224" s="205" t="s">
        <v>150</v>
      </c>
      <c r="E224" s="206" t="s">
        <v>2697</v>
      </c>
      <c r="F224" s="207" t="s">
        <v>2698</v>
      </c>
      <c r="G224" s="208" t="s">
        <v>377</v>
      </c>
      <c r="H224" s="209">
        <v>2</v>
      </c>
      <c r="I224" s="210"/>
      <c r="J224" s="211">
        <f>ROUND(I224*H224,2)</f>
        <v>0</v>
      </c>
      <c r="K224" s="207" t="s">
        <v>19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155</v>
      </c>
      <c r="AT224" s="216" t="s">
        <v>150</v>
      </c>
      <c r="AU224" s="216" t="s">
        <v>72</v>
      </c>
      <c r="AY224" s="18" t="s">
        <v>148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155</v>
      </c>
      <c r="BM224" s="216" t="s">
        <v>1528</v>
      </c>
    </row>
    <row r="225" s="2" customFormat="1">
      <c r="A225" s="39"/>
      <c r="B225" s="40"/>
      <c r="C225" s="41"/>
      <c r="D225" s="218" t="s">
        <v>157</v>
      </c>
      <c r="E225" s="41"/>
      <c r="F225" s="219" t="s">
        <v>2698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157</v>
      </c>
      <c r="AU225" s="18" t="s">
        <v>72</v>
      </c>
    </row>
    <row r="226" s="2" customFormat="1" ht="16.5" customHeight="1">
      <c r="A226" s="39"/>
      <c r="B226" s="40"/>
      <c r="C226" s="205" t="s">
        <v>1059</v>
      </c>
      <c r="D226" s="205" t="s">
        <v>150</v>
      </c>
      <c r="E226" s="206" t="s">
        <v>2699</v>
      </c>
      <c r="F226" s="207" t="s">
        <v>2700</v>
      </c>
      <c r="G226" s="208" t="s">
        <v>377</v>
      </c>
      <c r="H226" s="209">
        <v>37</v>
      </c>
      <c r="I226" s="210"/>
      <c r="J226" s="211">
        <f>ROUND(I226*H226,2)</f>
        <v>0</v>
      </c>
      <c r="K226" s="207" t="s">
        <v>19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155</v>
      </c>
      <c r="AT226" s="216" t="s">
        <v>150</v>
      </c>
      <c r="AU226" s="216" t="s">
        <v>72</v>
      </c>
      <c r="AY226" s="18" t="s">
        <v>148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155</v>
      </c>
      <c r="BM226" s="216" t="s">
        <v>1542</v>
      </c>
    </row>
    <row r="227" s="2" customFormat="1">
      <c r="A227" s="39"/>
      <c r="B227" s="40"/>
      <c r="C227" s="41"/>
      <c r="D227" s="218" t="s">
        <v>157</v>
      </c>
      <c r="E227" s="41"/>
      <c r="F227" s="219" t="s">
        <v>2700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157</v>
      </c>
      <c r="AU227" s="18" t="s">
        <v>72</v>
      </c>
    </row>
    <row r="228" s="2" customFormat="1" ht="16.5" customHeight="1">
      <c r="A228" s="39"/>
      <c r="B228" s="40"/>
      <c r="C228" s="205" t="s">
        <v>1069</v>
      </c>
      <c r="D228" s="205" t="s">
        <v>150</v>
      </c>
      <c r="E228" s="206" t="s">
        <v>2701</v>
      </c>
      <c r="F228" s="207" t="s">
        <v>2702</v>
      </c>
      <c r="G228" s="208" t="s">
        <v>377</v>
      </c>
      <c r="H228" s="209">
        <v>33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155</v>
      </c>
      <c r="AT228" s="216" t="s">
        <v>150</v>
      </c>
      <c r="AU228" s="216" t="s">
        <v>72</v>
      </c>
      <c r="AY228" s="18" t="s">
        <v>148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155</v>
      </c>
      <c r="BM228" s="216" t="s">
        <v>1550</v>
      </c>
    </row>
    <row r="229" s="2" customFormat="1">
      <c r="A229" s="39"/>
      <c r="B229" s="40"/>
      <c r="C229" s="41"/>
      <c r="D229" s="218" t="s">
        <v>157</v>
      </c>
      <c r="E229" s="41"/>
      <c r="F229" s="219" t="s">
        <v>2702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157</v>
      </c>
      <c r="AU229" s="18" t="s">
        <v>72</v>
      </c>
    </row>
    <row r="230" s="2" customFormat="1" ht="16.5" customHeight="1">
      <c r="A230" s="39"/>
      <c r="B230" s="40"/>
      <c r="C230" s="205" t="s">
        <v>1072</v>
      </c>
      <c r="D230" s="205" t="s">
        <v>150</v>
      </c>
      <c r="E230" s="206" t="s">
        <v>2687</v>
      </c>
      <c r="F230" s="207" t="s">
        <v>2688</v>
      </c>
      <c r="G230" s="208" t="s">
        <v>377</v>
      </c>
      <c r="H230" s="209">
        <v>33</v>
      </c>
      <c r="I230" s="210"/>
      <c r="J230" s="211">
        <f>ROUND(I230*H230,2)</f>
        <v>0</v>
      </c>
      <c r="K230" s="207" t="s">
        <v>19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155</v>
      </c>
      <c r="AT230" s="216" t="s">
        <v>150</v>
      </c>
      <c r="AU230" s="216" t="s">
        <v>72</v>
      </c>
      <c r="AY230" s="18" t="s">
        <v>148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155</v>
      </c>
      <c r="BM230" s="216" t="s">
        <v>1558</v>
      </c>
    </row>
    <row r="231" s="2" customFormat="1">
      <c r="A231" s="39"/>
      <c r="B231" s="40"/>
      <c r="C231" s="41"/>
      <c r="D231" s="218" t="s">
        <v>157</v>
      </c>
      <c r="E231" s="41"/>
      <c r="F231" s="219" t="s">
        <v>2688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157</v>
      </c>
      <c r="AU231" s="18" t="s">
        <v>72</v>
      </c>
    </row>
    <row r="232" s="2" customFormat="1" ht="16.5" customHeight="1">
      <c r="A232" s="39"/>
      <c r="B232" s="40"/>
      <c r="C232" s="205" t="s">
        <v>1078</v>
      </c>
      <c r="D232" s="205" t="s">
        <v>150</v>
      </c>
      <c r="E232" s="206" t="s">
        <v>2703</v>
      </c>
      <c r="F232" s="207" t="s">
        <v>2704</v>
      </c>
      <c r="G232" s="208" t="s">
        <v>377</v>
      </c>
      <c r="H232" s="209">
        <v>10</v>
      </c>
      <c r="I232" s="210"/>
      <c r="J232" s="211">
        <f>ROUND(I232*H232,2)</f>
        <v>0</v>
      </c>
      <c r="K232" s="207" t="s">
        <v>19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155</v>
      </c>
      <c r="AT232" s="216" t="s">
        <v>150</v>
      </c>
      <c r="AU232" s="216" t="s">
        <v>72</v>
      </c>
      <c r="AY232" s="18" t="s">
        <v>148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155</v>
      </c>
      <c r="BM232" s="216" t="s">
        <v>1570</v>
      </c>
    </row>
    <row r="233" s="2" customFormat="1">
      <c r="A233" s="39"/>
      <c r="B233" s="40"/>
      <c r="C233" s="41"/>
      <c r="D233" s="218" t="s">
        <v>157</v>
      </c>
      <c r="E233" s="41"/>
      <c r="F233" s="219" t="s">
        <v>2704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157</v>
      </c>
      <c r="AU233" s="18" t="s">
        <v>72</v>
      </c>
    </row>
    <row r="234" s="2" customFormat="1" ht="16.5" customHeight="1">
      <c r="A234" s="39"/>
      <c r="B234" s="40"/>
      <c r="C234" s="205" t="s">
        <v>1081</v>
      </c>
      <c r="D234" s="205" t="s">
        <v>150</v>
      </c>
      <c r="E234" s="206" t="s">
        <v>2705</v>
      </c>
      <c r="F234" s="207" t="s">
        <v>2706</v>
      </c>
      <c r="G234" s="208" t="s">
        <v>377</v>
      </c>
      <c r="H234" s="209">
        <v>4</v>
      </c>
      <c r="I234" s="210"/>
      <c r="J234" s="211">
        <f>ROUND(I234*H234,2)</f>
        <v>0</v>
      </c>
      <c r="K234" s="207" t="s">
        <v>19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155</v>
      </c>
      <c r="AT234" s="216" t="s">
        <v>150</v>
      </c>
      <c r="AU234" s="216" t="s">
        <v>72</v>
      </c>
      <c r="AY234" s="18" t="s">
        <v>148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155</v>
      </c>
      <c r="BM234" s="216" t="s">
        <v>1584</v>
      </c>
    </row>
    <row r="235" s="2" customFormat="1">
      <c r="A235" s="39"/>
      <c r="B235" s="40"/>
      <c r="C235" s="41"/>
      <c r="D235" s="218" t="s">
        <v>157</v>
      </c>
      <c r="E235" s="41"/>
      <c r="F235" s="219" t="s">
        <v>2706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157</v>
      </c>
      <c r="AU235" s="18" t="s">
        <v>72</v>
      </c>
    </row>
    <row r="236" s="2" customFormat="1" ht="21.75" customHeight="1">
      <c r="A236" s="39"/>
      <c r="B236" s="40"/>
      <c r="C236" s="205" t="s">
        <v>1087</v>
      </c>
      <c r="D236" s="205" t="s">
        <v>150</v>
      </c>
      <c r="E236" s="206" t="s">
        <v>2707</v>
      </c>
      <c r="F236" s="207" t="s">
        <v>2708</v>
      </c>
      <c r="G236" s="208" t="s">
        <v>377</v>
      </c>
      <c r="H236" s="209">
        <v>1</v>
      </c>
      <c r="I236" s="210"/>
      <c r="J236" s="211">
        <f>ROUND(I236*H236,2)</f>
        <v>0</v>
      </c>
      <c r="K236" s="207" t="s">
        <v>19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155</v>
      </c>
      <c r="AT236" s="216" t="s">
        <v>150</v>
      </c>
      <c r="AU236" s="216" t="s">
        <v>72</v>
      </c>
      <c r="AY236" s="18" t="s">
        <v>148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155</v>
      </c>
      <c r="BM236" s="216" t="s">
        <v>1592</v>
      </c>
    </row>
    <row r="237" s="2" customFormat="1">
      <c r="A237" s="39"/>
      <c r="B237" s="40"/>
      <c r="C237" s="41"/>
      <c r="D237" s="218" t="s">
        <v>157</v>
      </c>
      <c r="E237" s="41"/>
      <c r="F237" s="219" t="s">
        <v>2708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157</v>
      </c>
      <c r="AU237" s="18" t="s">
        <v>72</v>
      </c>
    </row>
    <row r="238" s="2" customFormat="1" ht="21.75" customHeight="1">
      <c r="A238" s="39"/>
      <c r="B238" s="40"/>
      <c r="C238" s="205" t="s">
        <v>1094</v>
      </c>
      <c r="D238" s="205" t="s">
        <v>150</v>
      </c>
      <c r="E238" s="206" t="s">
        <v>2709</v>
      </c>
      <c r="F238" s="207" t="s">
        <v>2710</v>
      </c>
      <c r="G238" s="208" t="s">
        <v>167</v>
      </c>
      <c r="H238" s="209">
        <v>0.017000000000000001</v>
      </c>
      <c r="I238" s="210"/>
      <c r="J238" s="211">
        <f>ROUND(I238*H238,2)</f>
        <v>0</v>
      </c>
      <c r="K238" s="207" t="s">
        <v>19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155</v>
      </c>
      <c r="AT238" s="216" t="s">
        <v>150</v>
      </c>
      <c r="AU238" s="216" t="s">
        <v>72</v>
      </c>
      <c r="AY238" s="18" t="s">
        <v>148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155</v>
      </c>
      <c r="BM238" s="216" t="s">
        <v>1619</v>
      </c>
    </row>
    <row r="239" s="2" customFormat="1">
      <c r="A239" s="39"/>
      <c r="B239" s="40"/>
      <c r="C239" s="41"/>
      <c r="D239" s="218" t="s">
        <v>157</v>
      </c>
      <c r="E239" s="41"/>
      <c r="F239" s="219" t="s">
        <v>2710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157</v>
      </c>
      <c r="AU239" s="18" t="s">
        <v>72</v>
      </c>
    </row>
    <row r="240" s="2" customFormat="1" ht="16.5" customHeight="1">
      <c r="A240" s="39"/>
      <c r="B240" s="40"/>
      <c r="C240" s="205" t="s">
        <v>1100</v>
      </c>
      <c r="D240" s="205" t="s">
        <v>150</v>
      </c>
      <c r="E240" s="206" t="s">
        <v>2711</v>
      </c>
      <c r="F240" s="207" t="s">
        <v>2712</v>
      </c>
      <c r="G240" s="208" t="s">
        <v>167</v>
      </c>
      <c r="H240" s="209">
        <v>0.059999999999999998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155</v>
      </c>
      <c r="AT240" s="216" t="s">
        <v>150</v>
      </c>
      <c r="AU240" s="216" t="s">
        <v>72</v>
      </c>
      <c r="AY240" s="18" t="s">
        <v>148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155</v>
      </c>
      <c r="BM240" s="216" t="s">
        <v>1627</v>
      </c>
    </row>
    <row r="241" s="2" customFormat="1">
      <c r="A241" s="39"/>
      <c r="B241" s="40"/>
      <c r="C241" s="41"/>
      <c r="D241" s="218" t="s">
        <v>157</v>
      </c>
      <c r="E241" s="41"/>
      <c r="F241" s="219" t="s">
        <v>2712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157</v>
      </c>
      <c r="AU241" s="18" t="s">
        <v>72</v>
      </c>
    </row>
    <row r="242" s="2" customFormat="1" ht="21.75" customHeight="1">
      <c r="A242" s="39"/>
      <c r="B242" s="40"/>
      <c r="C242" s="205" t="s">
        <v>1007</v>
      </c>
      <c r="D242" s="205" t="s">
        <v>150</v>
      </c>
      <c r="E242" s="206" t="s">
        <v>2713</v>
      </c>
      <c r="F242" s="207" t="s">
        <v>2714</v>
      </c>
      <c r="G242" s="208" t="s">
        <v>377</v>
      </c>
      <c r="H242" s="209">
        <v>2</v>
      </c>
      <c r="I242" s="210"/>
      <c r="J242" s="211">
        <f>ROUND(I242*H242,2)</f>
        <v>0</v>
      </c>
      <c r="K242" s="207" t="s">
        <v>19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155</v>
      </c>
      <c r="AT242" s="216" t="s">
        <v>150</v>
      </c>
      <c r="AU242" s="216" t="s">
        <v>72</v>
      </c>
      <c r="AY242" s="18" t="s">
        <v>148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155</v>
      </c>
      <c r="BM242" s="216" t="s">
        <v>1635</v>
      </c>
    </row>
    <row r="243" s="2" customFormat="1">
      <c r="A243" s="39"/>
      <c r="B243" s="40"/>
      <c r="C243" s="41"/>
      <c r="D243" s="218" t="s">
        <v>157</v>
      </c>
      <c r="E243" s="41"/>
      <c r="F243" s="219" t="s">
        <v>2714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157</v>
      </c>
      <c r="AU243" s="18" t="s">
        <v>72</v>
      </c>
    </row>
    <row r="244" s="2" customFormat="1" ht="21.75" customHeight="1">
      <c r="A244" s="39"/>
      <c r="B244" s="40"/>
      <c r="C244" s="205" t="s">
        <v>1111</v>
      </c>
      <c r="D244" s="205" t="s">
        <v>150</v>
      </c>
      <c r="E244" s="206" t="s">
        <v>2715</v>
      </c>
      <c r="F244" s="207" t="s">
        <v>2716</v>
      </c>
      <c r="G244" s="208" t="s">
        <v>377</v>
      </c>
      <c r="H244" s="209">
        <v>1</v>
      </c>
      <c r="I244" s="210"/>
      <c r="J244" s="211">
        <f>ROUND(I244*H244,2)</f>
        <v>0</v>
      </c>
      <c r="K244" s="207" t="s">
        <v>19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155</v>
      </c>
      <c r="AT244" s="216" t="s">
        <v>150</v>
      </c>
      <c r="AU244" s="216" t="s">
        <v>72</v>
      </c>
      <c r="AY244" s="18" t="s">
        <v>148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155</v>
      </c>
      <c r="BM244" s="216" t="s">
        <v>1643</v>
      </c>
    </row>
    <row r="245" s="2" customFormat="1">
      <c r="A245" s="39"/>
      <c r="B245" s="40"/>
      <c r="C245" s="41"/>
      <c r="D245" s="218" t="s">
        <v>157</v>
      </c>
      <c r="E245" s="41"/>
      <c r="F245" s="219" t="s">
        <v>2716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157</v>
      </c>
      <c r="AU245" s="18" t="s">
        <v>72</v>
      </c>
    </row>
    <row r="246" s="2" customFormat="1" ht="21.75" customHeight="1">
      <c r="A246" s="39"/>
      <c r="B246" s="40"/>
      <c r="C246" s="205" t="s">
        <v>1119</v>
      </c>
      <c r="D246" s="205" t="s">
        <v>150</v>
      </c>
      <c r="E246" s="206" t="s">
        <v>2717</v>
      </c>
      <c r="F246" s="207" t="s">
        <v>2718</v>
      </c>
      <c r="G246" s="208" t="s">
        <v>377</v>
      </c>
      <c r="H246" s="209">
        <v>1</v>
      </c>
      <c r="I246" s="210"/>
      <c r="J246" s="211">
        <f>ROUND(I246*H246,2)</f>
        <v>0</v>
      </c>
      <c r="K246" s="207" t="s">
        <v>19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155</v>
      </c>
      <c r="AT246" s="216" t="s">
        <v>150</v>
      </c>
      <c r="AU246" s="216" t="s">
        <v>72</v>
      </c>
      <c r="AY246" s="18" t="s">
        <v>148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155</v>
      </c>
      <c r="BM246" s="216" t="s">
        <v>1651</v>
      </c>
    </row>
    <row r="247" s="2" customFormat="1">
      <c r="A247" s="39"/>
      <c r="B247" s="40"/>
      <c r="C247" s="41"/>
      <c r="D247" s="218" t="s">
        <v>157</v>
      </c>
      <c r="E247" s="41"/>
      <c r="F247" s="219" t="s">
        <v>2718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157</v>
      </c>
      <c r="AU247" s="18" t="s">
        <v>72</v>
      </c>
    </row>
    <row r="248" s="2" customFormat="1" ht="24.15" customHeight="1">
      <c r="A248" s="39"/>
      <c r="B248" s="40"/>
      <c r="C248" s="205" t="s">
        <v>1125</v>
      </c>
      <c r="D248" s="205" t="s">
        <v>150</v>
      </c>
      <c r="E248" s="206" t="s">
        <v>2719</v>
      </c>
      <c r="F248" s="207" t="s">
        <v>2720</v>
      </c>
      <c r="G248" s="208" t="s">
        <v>377</v>
      </c>
      <c r="H248" s="209">
        <v>2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155</v>
      </c>
      <c r="AT248" s="216" t="s">
        <v>150</v>
      </c>
      <c r="AU248" s="216" t="s">
        <v>72</v>
      </c>
      <c r="AY248" s="18" t="s">
        <v>148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155</v>
      </c>
      <c r="BM248" s="216" t="s">
        <v>1659</v>
      </c>
    </row>
    <row r="249" s="2" customFormat="1">
      <c r="A249" s="39"/>
      <c r="B249" s="40"/>
      <c r="C249" s="41"/>
      <c r="D249" s="218" t="s">
        <v>157</v>
      </c>
      <c r="E249" s="41"/>
      <c r="F249" s="219" t="s">
        <v>2720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157</v>
      </c>
      <c r="AU249" s="18" t="s">
        <v>72</v>
      </c>
    </row>
    <row r="250" s="2" customFormat="1" ht="24.15" customHeight="1">
      <c r="A250" s="39"/>
      <c r="B250" s="40"/>
      <c r="C250" s="205" t="s">
        <v>1130</v>
      </c>
      <c r="D250" s="205" t="s">
        <v>150</v>
      </c>
      <c r="E250" s="206" t="s">
        <v>2721</v>
      </c>
      <c r="F250" s="207" t="s">
        <v>2722</v>
      </c>
      <c r="G250" s="208" t="s">
        <v>377</v>
      </c>
      <c r="H250" s="209">
        <v>1</v>
      </c>
      <c r="I250" s="210"/>
      <c r="J250" s="211">
        <f>ROUND(I250*H250,2)</f>
        <v>0</v>
      </c>
      <c r="K250" s="207" t="s">
        <v>19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155</v>
      </c>
      <c r="AT250" s="216" t="s">
        <v>150</v>
      </c>
      <c r="AU250" s="216" t="s">
        <v>72</v>
      </c>
      <c r="AY250" s="18" t="s">
        <v>148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155</v>
      </c>
      <c r="BM250" s="216" t="s">
        <v>1667</v>
      </c>
    </row>
    <row r="251" s="2" customFormat="1">
      <c r="A251" s="39"/>
      <c r="B251" s="40"/>
      <c r="C251" s="41"/>
      <c r="D251" s="218" t="s">
        <v>157</v>
      </c>
      <c r="E251" s="41"/>
      <c r="F251" s="219" t="s">
        <v>2722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157</v>
      </c>
      <c r="AU251" s="18" t="s">
        <v>72</v>
      </c>
    </row>
    <row r="252" s="2" customFormat="1" ht="24.15" customHeight="1">
      <c r="A252" s="39"/>
      <c r="B252" s="40"/>
      <c r="C252" s="205" t="s">
        <v>1138</v>
      </c>
      <c r="D252" s="205" t="s">
        <v>150</v>
      </c>
      <c r="E252" s="206" t="s">
        <v>2723</v>
      </c>
      <c r="F252" s="207" t="s">
        <v>2724</v>
      </c>
      <c r="G252" s="208" t="s">
        <v>377</v>
      </c>
      <c r="H252" s="209">
        <v>3</v>
      </c>
      <c r="I252" s="210"/>
      <c r="J252" s="211">
        <f>ROUND(I252*H252,2)</f>
        <v>0</v>
      </c>
      <c r="K252" s="207" t="s">
        <v>19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155</v>
      </c>
      <c r="AT252" s="216" t="s">
        <v>150</v>
      </c>
      <c r="AU252" s="216" t="s">
        <v>72</v>
      </c>
      <c r="AY252" s="18" t="s">
        <v>148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155</v>
      </c>
      <c r="BM252" s="216" t="s">
        <v>1675</v>
      </c>
    </row>
    <row r="253" s="2" customFormat="1">
      <c r="A253" s="39"/>
      <c r="B253" s="40"/>
      <c r="C253" s="41"/>
      <c r="D253" s="218" t="s">
        <v>157</v>
      </c>
      <c r="E253" s="41"/>
      <c r="F253" s="219" t="s">
        <v>2724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157</v>
      </c>
      <c r="AU253" s="18" t="s">
        <v>72</v>
      </c>
    </row>
    <row r="254" s="2" customFormat="1" ht="24.15" customHeight="1">
      <c r="A254" s="39"/>
      <c r="B254" s="40"/>
      <c r="C254" s="205" t="s">
        <v>1147</v>
      </c>
      <c r="D254" s="205" t="s">
        <v>150</v>
      </c>
      <c r="E254" s="206" t="s">
        <v>2725</v>
      </c>
      <c r="F254" s="207" t="s">
        <v>2726</v>
      </c>
      <c r="G254" s="208" t="s">
        <v>377</v>
      </c>
      <c r="H254" s="209">
        <v>2</v>
      </c>
      <c r="I254" s="210"/>
      <c r="J254" s="211">
        <f>ROUND(I254*H254,2)</f>
        <v>0</v>
      </c>
      <c r="K254" s="207" t="s">
        <v>19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155</v>
      </c>
      <c r="AT254" s="216" t="s">
        <v>150</v>
      </c>
      <c r="AU254" s="216" t="s">
        <v>72</v>
      </c>
      <c r="AY254" s="18" t="s">
        <v>148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155</v>
      </c>
      <c r="BM254" s="216" t="s">
        <v>1683</v>
      </c>
    </row>
    <row r="255" s="2" customFormat="1">
      <c r="A255" s="39"/>
      <c r="B255" s="40"/>
      <c r="C255" s="41"/>
      <c r="D255" s="218" t="s">
        <v>157</v>
      </c>
      <c r="E255" s="41"/>
      <c r="F255" s="219" t="s">
        <v>2726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157</v>
      </c>
      <c r="AU255" s="18" t="s">
        <v>72</v>
      </c>
    </row>
    <row r="256" s="2" customFormat="1" ht="24.15" customHeight="1">
      <c r="A256" s="39"/>
      <c r="B256" s="40"/>
      <c r="C256" s="205" t="s">
        <v>1154</v>
      </c>
      <c r="D256" s="205" t="s">
        <v>150</v>
      </c>
      <c r="E256" s="206" t="s">
        <v>2727</v>
      </c>
      <c r="F256" s="207" t="s">
        <v>2728</v>
      </c>
      <c r="G256" s="208" t="s">
        <v>377</v>
      </c>
      <c r="H256" s="209">
        <v>2</v>
      </c>
      <c r="I256" s="210"/>
      <c r="J256" s="211">
        <f>ROUND(I256*H256,2)</f>
        <v>0</v>
      </c>
      <c r="K256" s="207" t="s">
        <v>19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155</v>
      </c>
      <c r="AT256" s="216" t="s">
        <v>150</v>
      </c>
      <c r="AU256" s="216" t="s">
        <v>72</v>
      </c>
      <c r="AY256" s="18" t="s">
        <v>148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155</v>
      </c>
      <c r="BM256" s="216" t="s">
        <v>1691</v>
      </c>
    </row>
    <row r="257" s="2" customFormat="1">
      <c r="A257" s="39"/>
      <c r="B257" s="40"/>
      <c r="C257" s="41"/>
      <c r="D257" s="218" t="s">
        <v>157</v>
      </c>
      <c r="E257" s="41"/>
      <c r="F257" s="219" t="s">
        <v>2728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157</v>
      </c>
      <c r="AU257" s="18" t="s">
        <v>72</v>
      </c>
    </row>
    <row r="258" s="2" customFormat="1" ht="24.15" customHeight="1">
      <c r="A258" s="39"/>
      <c r="B258" s="40"/>
      <c r="C258" s="205" t="s">
        <v>1160</v>
      </c>
      <c r="D258" s="205" t="s">
        <v>150</v>
      </c>
      <c r="E258" s="206" t="s">
        <v>2729</v>
      </c>
      <c r="F258" s="207" t="s">
        <v>2730</v>
      </c>
      <c r="G258" s="208" t="s">
        <v>377</v>
      </c>
      <c r="H258" s="209">
        <v>5</v>
      </c>
      <c r="I258" s="210"/>
      <c r="J258" s="211">
        <f>ROUND(I258*H258,2)</f>
        <v>0</v>
      </c>
      <c r="K258" s="207" t="s">
        <v>19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155</v>
      </c>
      <c r="AT258" s="216" t="s">
        <v>150</v>
      </c>
      <c r="AU258" s="216" t="s">
        <v>72</v>
      </c>
      <c r="AY258" s="18" t="s">
        <v>148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155</v>
      </c>
      <c r="BM258" s="216" t="s">
        <v>1699</v>
      </c>
    </row>
    <row r="259" s="2" customFormat="1">
      <c r="A259" s="39"/>
      <c r="B259" s="40"/>
      <c r="C259" s="41"/>
      <c r="D259" s="218" t="s">
        <v>157</v>
      </c>
      <c r="E259" s="41"/>
      <c r="F259" s="219" t="s">
        <v>2730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157</v>
      </c>
      <c r="AU259" s="18" t="s">
        <v>72</v>
      </c>
    </row>
    <row r="260" s="2" customFormat="1" ht="24.15" customHeight="1">
      <c r="A260" s="39"/>
      <c r="B260" s="40"/>
      <c r="C260" s="205" t="s">
        <v>1166</v>
      </c>
      <c r="D260" s="205" t="s">
        <v>150</v>
      </c>
      <c r="E260" s="206" t="s">
        <v>2731</v>
      </c>
      <c r="F260" s="207" t="s">
        <v>2732</v>
      </c>
      <c r="G260" s="208" t="s">
        <v>377</v>
      </c>
      <c r="H260" s="209">
        <v>7</v>
      </c>
      <c r="I260" s="210"/>
      <c r="J260" s="211">
        <f>ROUND(I260*H260,2)</f>
        <v>0</v>
      </c>
      <c r="K260" s="207" t="s">
        <v>19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155</v>
      </c>
      <c r="AT260" s="216" t="s">
        <v>150</v>
      </c>
      <c r="AU260" s="216" t="s">
        <v>72</v>
      </c>
      <c r="AY260" s="18" t="s">
        <v>148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155</v>
      </c>
      <c r="BM260" s="216" t="s">
        <v>1710</v>
      </c>
    </row>
    <row r="261" s="2" customFormat="1">
      <c r="A261" s="39"/>
      <c r="B261" s="40"/>
      <c r="C261" s="41"/>
      <c r="D261" s="218" t="s">
        <v>157</v>
      </c>
      <c r="E261" s="41"/>
      <c r="F261" s="219" t="s">
        <v>2732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157</v>
      </c>
      <c r="AU261" s="18" t="s">
        <v>72</v>
      </c>
    </row>
    <row r="262" s="2" customFormat="1" ht="24.15" customHeight="1">
      <c r="A262" s="39"/>
      <c r="B262" s="40"/>
      <c r="C262" s="205" t="s">
        <v>1172</v>
      </c>
      <c r="D262" s="205" t="s">
        <v>150</v>
      </c>
      <c r="E262" s="206" t="s">
        <v>2733</v>
      </c>
      <c r="F262" s="207" t="s">
        <v>2734</v>
      </c>
      <c r="G262" s="208" t="s">
        <v>377</v>
      </c>
      <c r="H262" s="209">
        <v>2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43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155</v>
      </c>
      <c r="AT262" s="216" t="s">
        <v>150</v>
      </c>
      <c r="AU262" s="216" t="s">
        <v>72</v>
      </c>
      <c r="AY262" s="18" t="s">
        <v>148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80</v>
      </c>
      <c r="BK262" s="217">
        <f>ROUND(I262*H262,2)</f>
        <v>0</v>
      </c>
      <c r="BL262" s="18" t="s">
        <v>155</v>
      </c>
      <c r="BM262" s="216" t="s">
        <v>1720</v>
      </c>
    </row>
    <row r="263" s="2" customFormat="1">
      <c r="A263" s="39"/>
      <c r="B263" s="40"/>
      <c r="C263" s="41"/>
      <c r="D263" s="218" t="s">
        <v>157</v>
      </c>
      <c r="E263" s="41"/>
      <c r="F263" s="219" t="s">
        <v>2734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157</v>
      </c>
      <c r="AU263" s="18" t="s">
        <v>72</v>
      </c>
    </row>
    <row r="264" s="2" customFormat="1" ht="24.15" customHeight="1">
      <c r="A264" s="39"/>
      <c r="B264" s="40"/>
      <c r="C264" s="205" t="s">
        <v>1182</v>
      </c>
      <c r="D264" s="205" t="s">
        <v>150</v>
      </c>
      <c r="E264" s="206" t="s">
        <v>2735</v>
      </c>
      <c r="F264" s="207" t="s">
        <v>2736</v>
      </c>
      <c r="G264" s="208" t="s">
        <v>377</v>
      </c>
      <c r="H264" s="209">
        <v>2</v>
      </c>
      <c r="I264" s="210"/>
      <c r="J264" s="211">
        <f>ROUND(I264*H264,2)</f>
        <v>0</v>
      </c>
      <c r="K264" s="207" t="s">
        <v>19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155</v>
      </c>
      <c r="AT264" s="216" t="s">
        <v>150</v>
      </c>
      <c r="AU264" s="216" t="s">
        <v>72</v>
      </c>
      <c r="AY264" s="18" t="s">
        <v>148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80</v>
      </c>
      <c r="BK264" s="217">
        <f>ROUND(I264*H264,2)</f>
        <v>0</v>
      </c>
      <c r="BL264" s="18" t="s">
        <v>155</v>
      </c>
      <c r="BM264" s="216" t="s">
        <v>1732</v>
      </c>
    </row>
    <row r="265" s="2" customFormat="1">
      <c r="A265" s="39"/>
      <c r="B265" s="40"/>
      <c r="C265" s="41"/>
      <c r="D265" s="218" t="s">
        <v>157</v>
      </c>
      <c r="E265" s="41"/>
      <c r="F265" s="219" t="s">
        <v>2736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157</v>
      </c>
      <c r="AU265" s="18" t="s">
        <v>72</v>
      </c>
    </row>
    <row r="266" s="2" customFormat="1" ht="24.15" customHeight="1">
      <c r="A266" s="39"/>
      <c r="B266" s="40"/>
      <c r="C266" s="205" t="s">
        <v>1188</v>
      </c>
      <c r="D266" s="205" t="s">
        <v>150</v>
      </c>
      <c r="E266" s="206" t="s">
        <v>2737</v>
      </c>
      <c r="F266" s="207" t="s">
        <v>2738</v>
      </c>
      <c r="G266" s="208" t="s">
        <v>377</v>
      </c>
      <c r="H266" s="209">
        <v>2</v>
      </c>
      <c r="I266" s="210"/>
      <c r="J266" s="211">
        <f>ROUND(I266*H266,2)</f>
        <v>0</v>
      </c>
      <c r="K266" s="207" t="s">
        <v>19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155</v>
      </c>
      <c r="AT266" s="216" t="s">
        <v>150</v>
      </c>
      <c r="AU266" s="216" t="s">
        <v>72</v>
      </c>
      <c r="AY266" s="18" t="s">
        <v>148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155</v>
      </c>
      <c r="BM266" s="216" t="s">
        <v>1743</v>
      </c>
    </row>
    <row r="267" s="2" customFormat="1">
      <c r="A267" s="39"/>
      <c r="B267" s="40"/>
      <c r="C267" s="41"/>
      <c r="D267" s="218" t="s">
        <v>157</v>
      </c>
      <c r="E267" s="41"/>
      <c r="F267" s="219" t="s">
        <v>2738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157</v>
      </c>
      <c r="AU267" s="18" t="s">
        <v>72</v>
      </c>
    </row>
    <row r="268" s="2" customFormat="1" ht="24.15" customHeight="1">
      <c r="A268" s="39"/>
      <c r="B268" s="40"/>
      <c r="C268" s="205" t="s">
        <v>1193</v>
      </c>
      <c r="D268" s="205" t="s">
        <v>150</v>
      </c>
      <c r="E268" s="206" t="s">
        <v>2739</v>
      </c>
      <c r="F268" s="207" t="s">
        <v>2740</v>
      </c>
      <c r="G268" s="208" t="s">
        <v>377</v>
      </c>
      <c r="H268" s="209">
        <v>5</v>
      </c>
      <c r="I268" s="210"/>
      <c r="J268" s="211">
        <f>ROUND(I268*H268,2)</f>
        <v>0</v>
      </c>
      <c r="K268" s="207" t="s">
        <v>19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155</v>
      </c>
      <c r="AT268" s="216" t="s">
        <v>150</v>
      </c>
      <c r="AU268" s="216" t="s">
        <v>72</v>
      </c>
      <c r="AY268" s="18" t="s">
        <v>148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80</v>
      </c>
      <c r="BK268" s="217">
        <f>ROUND(I268*H268,2)</f>
        <v>0</v>
      </c>
      <c r="BL268" s="18" t="s">
        <v>155</v>
      </c>
      <c r="BM268" s="216" t="s">
        <v>1753</v>
      </c>
    </row>
    <row r="269" s="2" customFormat="1">
      <c r="A269" s="39"/>
      <c r="B269" s="40"/>
      <c r="C269" s="41"/>
      <c r="D269" s="218" t="s">
        <v>157</v>
      </c>
      <c r="E269" s="41"/>
      <c r="F269" s="219" t="s">
        <v>2740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157</v>
      </c>
      <c r="AU269" s="18" t="s">
        <v>72</v>
      </c>
    </row>
    <row r="270" s="2" customFormat="1" ht="24.15" customHeight="1">
      <c r="A270" s="39"/>
      <c r="B270" s="40"/>
      <c r="C270" s="205" t="s">
        <v>1201</v>
      </c>
      <c r="D270" s="205" t="s">
        <v>150</v>
      </c>
      <c r="E270" s="206" t="s">
        <v>2741</v>
      </c>
      <c r="F270" s="207" t="s">
        <v>2742</v>
      </c>
      <c r="G270" s="208" t="s">
        <v>377</v>
      </c>
      <c r="H270" s="209">
        <v>2</v>
      </c>
      <c r="I270" s="210"/>
      <c r="J270" s="211">
        <f>ROUND(I270*H270,2)</f>
        <v>0</v>
      </c>
      <c r="K270" s="207" t="s">
        <v>19</v>
      </c>
      <c r="L270" s="45"/>
      <c r="M270" s="212" t="s">
        <v>19</v>
      </c>
      <c r="N270" s="213" t="s">
        <v>43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155</v>
      </c>
      <c r="AT270" s="216" t="s">
        <v>150</v>
      </c>
      <c r="AU270" s="216" t="s">
        <v>72</v>
      </c>
      <c r="AY270" s="18" t="s">
        <v>148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155</v>
      </c>
      <c r="BM270" s="216" t="s">
        <v>1768</v>
      </c>
    </row>
    <row r="271" s="2" customFormat="1">
      <c r="A271" s="39"/>
      <c r="B271" s="40"/>
      <c r="C271" s="41"/>
      <c r="D271" s="218" t="s">
        <v>157</v>
      </c>
      <c r="E271" s="41"/>
      <c r="F271" s="219" t="s">
        <v>2742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157</v>
      </c>
      <c r="AU271" s="18" t="s">
        <v>72</v>
      </c>
    </row>
    <row r="272" s="2" customFormat="1" ht="24.15" customHeight="1">
      <c r="A272" s="39"/>
      <c r="B272" s="40"/>
      <c r="C272" s="205" t="s">
        <v>1207</v>
      </c>
      <c r="D272" s="205" t="s">
        <v>150</v>
      </c>
      <c r="E272" s="206" t="s">
        <v>2743</v>
      </c>
      <c r="F272" s="207" t="s">
        <v>2744</v>
      </c>
      <c r="G272" s="208" t="s">
        <v>377</v>
      </c>
      <c r="H272" s="209">
        <v>2</v>
      </c>
      <c r="I272" s="210"/>
      <c r="J272" s="211">
        <f>ROUND(I272*H272,2)</f>
        <v>0</v>
      </c>
      <c r="K272" s="207" t="s">
        <v>19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155</v>
      </c>
      <c r="AT272" s="216" t="s">
        <v>150</v>
      </c>
      <c r="AU272" s="216" t="s">
        <v>72</v>
      </c>
      <c r="AY272" s="18" t="s">
        <v>148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155</v>
      </c>
      <c r="BM272" s="216" t="s">
        <v>1780</v>
      </c>
    </row>
    <row r="273" s="2" customFormat="1">
      <c r="A273" s="39"/>
      <c r="B273" s="40"/>
      <c r="C273" s="41"/>
      <c r="D273" s="218" t="s">
        <v>157</v>
      </c>
      <c r="E273" s="41"/>
      <c r="F273" s="219" t="s">
        <v>2744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157</v>
      </c>
      <c r="AU273" s="18" t="s">
        <v>72</v>
      </c>
    </row>
    <row r="274" s="2" customFormat="1" ht="24.15" customHeight="1">
      <c r="A274" s="39"/>
      <c r="B274" s="40"/>
      <c r="C274" s="205" t="s">
        <v>1213</v>
      </c>
      <c r="D274" s="205" t="s">
        <v>150</v>
      </c>
      <c r="E274" s="206" t="s">
        <v>2745</v>
      </c>
      <c r="F274" s="207" t="s">
        <v>2746</v>
      </c>
      <c r="G274" s="208" t="s">
        <v>377</v>
      </c>
      <c r="H274" s="209">
        <v>1</v>
      </c>
      <c r="I274" s="210"/>
      <c r="J274" s="211">
        <f>ROUND(I274*H274,2)</f>
        <v>0</v>
      </c>
      <c r="K274" s="207" t="s">
        <v>19</v>
      </c>
      <c r="L274" s="45"/>
      <c r="M274" s="212" t="s">
        <v>19</v>
      </c>
      <c r="N274" s="213" t="s">
        <v>43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155</v>
      </c>
      <c r="AT274" s="216" t="s">
        <v>150</v>
      </c>
      <c r="AU274" s="216" t="s">
        <v>72</v>
      </c>
      <c r="AY274" s="18" t="s">
        <v>148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80</v>
      </c>
      <c r="BK274" s="217">
        <f>ROUND(I274*H274,2)</f>
        <v>0</v>
      </c>
      <c r="BL274" s="18" t="s">
        <v>155</v>
      </c>
      <c r="BM274" s="216" t="s">
        <v>1794</v>
      </c>
    </row>
    <row r="275" s="2" customFormat="1">
      <c r="A275" s="39"/>
      <c r="B275" s="40"/>
      <c r="C275" s="41"/>
      <c r="D275" s="218" t="s">
        <v>157</v>
      </c>
      <c r="E275" s="41"/>
      <c r="F275" s="219" t="s">
        <v>2746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157</v>
      </c>
      <c r="AU275" s="18" t="s">
        <v>72</v>
      </c>
    </row>
    <row r="276" s="2" customFormat="1" ht="24.15" customHeight="1">
      <c r="A276" s="39"/>
      <c r="B276" s="40"/>
      <c r="C276" s="205" t="s">
        <v>1219</v>
      </c>
      <c r="D276" s="205" t="s">
        <v>150</v>
      </c>
      <c r="E276" s="206" t="s">
        <v>2747</v>
      </c>
      <c r="F276" s="207" t="s">
        <v>2748</v>
      </c>
      <c r="G276" s="208" t="s">
        <v>377</v>
      </c>
      <c r="H276" s="209">
        <v>2</v>
      </c>
      <c r="I276" s="210"/>
      <c r="J276" s="211">
        <f>ROUND(I276*H276,2)</f>
        <v>0</v>
      </c>
      <c r="K276" s="207" t="s">
        <v>19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155</v>
      </c>
      <c r="AT276" s="216" t="s">
        <v>150</v>
      </c>
      <c r="AU276" s="216" t="s">
        <v>72</v>
      </c>
      <c r="AY276" s="18" t="s">
        <v>148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155</v>
      </c>
      <c r="BM276" s="216" t="s">
        <v>2143</v>
      </c>
    </row>
    <row r="277" s="2" customFormat="1">
      <c r="A277" s="39"/>
      <c r="B277" s="40"/>
      <c r="C277" s="41"/>
      <c r="D277" s="218" t="s">
        <v>157</v>
      </c>
      <c r="E277" s="41"/>
      <c r="F277" s="219" t="s">
        <v>2748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157</v>
      </c>
      <c r="AU277" s="18" t="s">
        <v>72</v>
      </c>
    </row>
    <row r="278" s="2" customFormat="1" ht="24.15" customHeight="1">
      <c r="A278" s="39"/>
      <c r="B278" s="40"/>
      <c r="C278" s="205" t="s">
        <v>1224</v>
      </c>
      <c r="D278" s="205" t="s">
        <v>150</v>
      </c>
      <c r="E278" s="206" t="s">
        <v>2749</v>
      </c>
      <c r="F278" s="207" t="s">
        <v>2750</v>
      </c>
      <c r="G278" s="208" t="s">
        <v>377</v>
      </c>
      <c r="H278" s="209">
        <v>2</v>
      </c>
      <c r="I278" s="210"/>
      <c r="J278" s="211">
        <f>ROUND(I278*H278,2)</f>
        <v>0</v>
      </c>
      <c r="K278" s="207" t="s">
        <v>19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155</v>
      </c>
      <c r="AT278" s="216" t="s">
        <v>150</v>
      </c>
      <c r="AU278" s="216" t="s">
        <v>72</v>
      </c>
      <c r="AY278" s="18" t="s">
        <v>148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155</v>
      </c>
      <c r="BM278" s="216" t="s">
        <v>2146</v>
      </c>
    </row>
    <row r="279" s="2" customFormat="1">
      <c r="A279" s="39"/>
      <c r="B279" s="40"/>
      <c r="C279" s="41"/>
      <c r="D279" s="218" t="s">
        <v>157</v>
      </c>
      <c r="E279" s="41"/>
      <c r="F279" s="219" t="s">
        <v>2750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157</v>
      </c>
      <c r="AU279" s="18" t="s">
        <v>72</v>
      </c>
    </row>
    <row r="280" s="2" customFormat="1" ht="24.15" customHeight="1">
      <c r="A280" s="39"/>
      <c r="B280" s="40"/>
      <c r="C280" s="205" t="s">
        <v>1232</v>
      </c>
      <c r="D280" s="205" t="s">
        <v>150</v>
      </c>
      <c r="E280" s="206" t="s">
        <v>2751</v>
      </c>
      <c r="F280" s="207" t="s">
        <v>2752</v>
      </c>
      <c r="G280" s="208" t="s">
        <v>377</v>
      </c>
      <c r="H280" s="209">
        <v>2</v>
      </c>
      <c r="I280" s="210"/>
      <c r="J280" s="211">
        <f>ROUND(I280*H280,2)</f>
        <v>0</v>
      </c>
      <c r="K280" s="207" t="s">
        <v>19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155</v>
      </c>
      <c r="AT280" s="216" t="s">
        <v>150</v>
      </c>
      <c r="AU280" s="216" t="s">
        <v>72</v>
      </c>
      <c r="AY280" s="18" t="s">
        <v>148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155</v>
      </c>
      <c r="BM280" s="216" t="s">
        <v>2149</v>
      </c>
    </row>
    <row r="281" s="2" customFormat="1">
      <c r="A281" s="39"/>
      <c r="B281" s="40"/>
      <c r="C281" s="41"/>
      <c r="D281" s="218" t="s">
        <v>157</v>
      </c>
      <c r="E281" s="41"/>
      <c r="F281" s="219" t="s">
        <v>2752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157</v>
      </c>
      <c r="AU281" s="18" t="s">
        <v>72</v>
      </c>
    </row>
    <row r="282" s="2" customFormat="1" ht="24.15" customHeight="1">
      <c r="A282" s="39"/>
      <c r="B282" s="40"/>
      <c r="C282" s="205" t="s">
        <v>1238</v>
      </c>
      <c r="D282" s="205" t="s">
        <v>150</v>
      </c>
      <c r="E282" s="206" t="s">
        <v>2753</v>
      </c>
      <c r="F282" s="207" t="s">
        <v>2754</v>
      </c>
      <c r="G282" s="208" t="s">
        <v>377</v>
      </c>
      <c r="H282" s="209">
        <v>4</v>
      </c>
      <c r="I282" s="210"/>
      <c r="J282" s="211">
        <f>ROUND(I282*H282,2)</f>
        <v>0</v>
      </c>
      <c r="K282" s="207" t="s">
        <v>19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155</v>
      </c>
      <c r="AT282" s="216" t="s">
        <v>150</v>
      </c>
      <c r="AU282" s="216" t="s">
        <v>72</v>
      </c>
      <c r="AY282" s="18" t="s">
        <v>148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80</v>
      </c>
      <c r="BK282" s="217">
        <f>ROUND(I282*H282,2)</f>
        <v>0</v>
      </c>
      <c r="BL282" s="18" t="s">
        <v>155</v>
      </c>
      <c r="BM282" s="216" t="s">
        <v>2152</v>
      </c>
    </row>
    <row r="283" s="2" customFormat="1">
      <c r="A283" s="39"/>
      <c r="B283" s="40"/>
      <c r="C283" s="41"/>
      <c r="D283" s="218" t="s">
        <v>157</v>
      </c>
      <c r="E283" s="41"/>
      <c r="F283" s="219" t="s">
        <v>2754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157</v>
      </c>
      <c r="AU283" s="18" t="s">
        <v>72</v>
      </c>
    </row>
    <row r="284" s="2" customFormat="1" ht="24.15" customHeight="1">
      <c r="A284" s="39"/>
      <c r="B284" s="40"/>
      <c r="C284" s="205" t="s">
        <v>1244</v>
      </c>
      <c r="D284" s="205" t="s">
        <v>150</v>
      </c>
      <c r="E284" s="206" t="s">
        <v>2755</v>
      </c>
      <c r="F284" s="207" t="s">
        <v>2756</v>
      </c>
      <c r="G284" s="208" t="s">
        <v>377</v>
      </c>
      <c r="H284" s="209">
        <v>3</v>
      </c>
      <c r="I284" s="210"/>
      <c r="J284" s="211">
        <f>ROUND(I284*H284,2)</f>
        <v>0</v>
      </c>
      <c r="K284" s="207" t="s">
        <v>19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155</v>
      </c>
      <c r="AT284" s="216" t="s">
        <v>150</v>
      </c>
      <c r="AU284" s="216" t="s">
        <v>72</v>
      </c>
      <c r="AY284" s="18" t="s">
        <v>148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155</v>
      </c>
      <c r="BM284" s="216" t="s">
        <v>2155</v>
      </c>
    </row>
    <row r="285" s="2" customFormat="1">
      <c r="A285" s="39"/>
      <c r="B285" s="40"/>
      <c r="C285" s="41"/>
      <c r="D285" s="218" t="s">
        <v>157</v>
      </c>
      <c r="E285" s="41"/>
      <c r="F285" s="219" t="s">
        <v>2756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157</v>
      </c>
      <c r="AU285" s="18" t="s">
        <v>72</v>
      </c>
    </row>
    <row r="286" s="2" customFormat="1" ht="24.15" customHeight="1">
      <c r="A286" s="39"/>
      <c r="B286" s="40"/>
      <c r="C286" s="205" t="s">
        <v>1250</v>
      </c>
      <c r="D286" s="205" t="s">
        <v>150</v>
      </c>
      <c r="E286" s="206" t="s">
        <v>2757</v>
      </c>
      <c r="F286" s="207" t="s">
        <v>2758</v>
      </c>
      <c r="G286" s="208" t="s">
        <v>377</v>
      </c>
      <c r="H286" s="209">
        <v>1</v>
      </c>
      <c r="I286" s="210"/>
      <c r="J286" s="211">
        <f>ROUND(I286*H286,2)</f>
        <v>0</v>
      </c>
      <c r="K286" s="207" t="s">
        <v>19</v>
      </c>
      <c r="L286" s="45"/>
      <c r="M286" s="212" t="s">
        <v>19</v>
      </c>
      <c r="N286" s="213" t="s">
        <v>43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155</v>
      </c>
      <c r="AT286" s="216" t="s">
        <v>150</v>
      </c>
      <c r="AU286" s="216" t="s">
        <v>72</v>
      </c>
      <c r="AY286" s="18" t="s">
        <v>148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80</v>
      </c>
      <c r="BK286" s="217">
        <f>ROUND(I286*H286,2)</f>
        <v>0</v>
      </c>
      <c r="BL286" s="18" t="s">
        <v>155</v>
      </c>
      <c r="BM286" s="216" t="s">
        <v>2158</v>
      </c>
    </row>
    <row r="287" s="2" customFormat="1">
      <c r="A287" s="39"/>
      <c r="B287" s="40"/>
      <c r="C287" s="41"/>
      <c r="D287" s="218" t="s">
        <v>157</v>
      </c>
      <c r="E287" s="41"/>
      <c r="F287" s="219" t="s">
        <v>2758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157</v>
      </c>
      <c r="AU287" s="18" t="s">
        <v>72</v>
      </c>
    </row>
    <row r="288" s="2" customFormat="1" ht="24.15" customHeight="1">
      <c r="A288" s="39"/>
      <c r="B288" s="40"/>
      <c r="C288" s="205" t="s">
        <v>1263</v>
      </c>
      <c r="D288" s="205" t="s">
        <v>150</v>
      </c>
      <c r="E288" s="206" t="s">
        <v>2759</v>
      </c>
      <c r="F288" s="207" t="s">
        <v>2760</v>
      </c>
      <c r="G288" s="208" t="s">
        <v>377</v>
      </c>
      <c r="H288" s="209">
        <v>1</v>
      </c>
      <c r="I288" s="210"/>
      <c r="J288" s="211">
        <f>ROUND(I288*H288,2)</f>
        <v>0</v>
      </c>
      <c r="K288" s="207" t="s">
        <v>19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155</v>
      </c>
      <c r="AT288" s="216" t="s">
        <v>150</v>
      </c>
      <c r="AU288" s="216" t="s">
        <v>72</v>
      </c>
      <c r="AY288" s="18" t="s">
        <v>148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155</v>
      </c>
      <c r="BM288" s="216" t="s">
        <v>2161</v>
      </c>
    </row>
    <row r="289" s="2" customFormat="1">
      <c r="A289" s="39"/>
      <c r="B289" s="40"/>
      <c r="C289" s="41"/>
      <c r="D289" s="218" t="s">
        <v>157</v>
      </c>
      <c r="E289" s="41"/>
      <c r="F289" s="219" t="s">
        <v>2760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157</v>
      </c>
      <c r="AU289" s="18" t="s">
        <v>72</v>
      </c>
    </row>
    <row r="290" s="2" customFormat="1" ht="24.15" customHeight="1">
      <c r="A290" s="39"/>
      <c r="B290" s="40"/>
      <c r="C290" s="205" t="s">
        <v>1276</v>
      </c>
      <c r="D290" s="205" t="s">
        <v>150</v>
      </c>
      <c r="E290" s="206" t="s">
        <v>2761</v>
      </c>
      <c r="F290" s="207" t="s">
        <v>2762</v>
      </c>
      <c r="G290" s="208" t="s">
        <v>377</v>
      </c>
      <c r="H290" s="209">
        <v>2</v>
      </c>
      <c r="I290" s="210"/>
      <c r="J290" s="211">
        <f>ROUND(I290*H290,2)</f>
        <v>0</v>
      </c>
      <c r="K290" s="207" t="s">
        <v>19</v>
      </c>
      <c r="L290" s="45"/>
      <c r="M290" s="212" t="s">
        <v>19</v>
      </c>
      <c r="N290" s="213" t="s">
        <v>43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155</v>
      </c>
      <c r="AT290" s="216" t="s">
        <v>150</v>
      </c>
      <c r="AU290" s="216" t="s">
        <v>72</v>
      </c>
      <c r="AY290" s="18" t="s">
        <v>148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80</v>
      </c>
      <c r="BK290" s="217">
        <f>ROUND(I290*H290,2)</f>
        <v>0</v>
      </c>
      <c r="BL290" s="18" t="s">
        <v>155</v>
      </c>
      <c r="BM290" s="216" t="s">
        <v>2164</v>
      </c>
    </row>
    <row r="291" s="2" customFormat="1">
      <c r="A291" s="39"/>
      <c r="B291" s="40"/>
      <c r="C291" s="41"/>
      <c r="D291" s="218" t="s">
        <v>157</v>
      </c>
      <c r="E291" s="41"/>
      <c r="F291" s="219" t="s">
        <v>2762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157</v>
      </c>
      <c r="AU291" s="18" t="s">
        <v>72</v>
      </c>
    </row>
    <row r="292" s="2" customFormat="1" ht="24.15" customHeight="1">
      <c r="A292" s="39"/>
      <c r="B292" s="40"/>
      <c r="C292" s="205" t="s">
        <v>1284</v>
      </c>
      <c r="D292" s="205" t="s">
        <v>150</v>
      </c>
      <c r="E292" s="206" t="s">
        <v>2763</v>
      </c>
      <c r="F292" s="207" t="s">
        <v>2764</v>
      </c>
      <c r="G292" s="208" t="s">
        <v>377</v>
      </c>
      <c r="H292" s="209">
        <v>1</v>
      </c>
      <c r="I292" s="210"/>
      <c r="J292" s="211">
        <f>ROUND(I292*H292,2)</f>
        <v>0</v>
      </c>
      <c r="K292" s="207" t="s">
        <v>19</v>
      </c>
      <c r="L292" s="45"/>
      <c r="M292" s="212" t="s">
        <v>19</v>
      </c>
      <c r="N292" s="213" t="s">
        <v>43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155</v>
      </c>
      <c r="AT292" s="216" t="s">
        <v>150</v>
      </c>
      <c r="AU292" s="216" t="s">
        <v>72</v>
      </c>
      <c r="AY292" s="18" t="s">
        <v>148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155</v>
      </c>
      <c r="BM292" s="216" t="s">
        <v>2167</v>
      </c>
    </row>
    <row r="293" s="2" customFormat="1">
      <c r="A293" s="39"/>
      <c r="B293" s="40"/>
      <c r="C293" s="41"/>
      <c r="D293" s="218" t="s">
        <v>157</v>
      </c>
      <c r="E293" s="41"/>
      <c r="F293" s="219" t="s">
        <v>2764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157</v>
      </c>
      <c r="AU293" s="18" t="s">
        <v>72</v>
      </c>
    </row>
    <row r="294" s="2" customFormat="1" ht="24.15" customHeight="1">
      <c r="A294" s="39"/>
      <c r="B294" s="40"/>
      <c r="C294" s="205" t="s">
        <v>1290</v>
      </c>
      <c r="D294" s="205" t="s">
        <v>150</v>
      </c>
      <c r="E294" s="206" t="s">
        <v>2765</v>
      </c>
      <c r="F294" s="207" t="s">
        <v>2766</v>
      </c>
      <c r="G294" s="208" t="s">
        <v>377</v>
      </c>
      <c r="H294" s="209">
        <v>1</v>
      </c>
      <c r="I294" s="210"/>
      <c r="J294" s="211">
        <f>ROUND(I294*H294,2)</f>
        <v>0</v>
      </c>
      <c r="K294" s="207" t="s">
        <v>19</v>
      </c>
      <c r="L294" s="45"/>
      <c r="M294" s="212" t="s">
        <v>19</v>
      </c>
      <c r="N294" s="213" t="s">
        <v>43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155</v>
      </c>
      <c r="AT294" s="216" t="s">
        <v>150</v>
      </c>
      <c r="AU294" s="216" t="s">
        <v>72</v>
      </c>
      <c r="AY294" s="18" t="s">
        <v>148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80</v>
      </c>
      <c r="BK294" s="217">
        <f>ROUND(I294*H294,2)</f>
        <v>0</v>
      </c>
      <c r="BL294" s="18" t="s">
        <v>155</v>
      </c>
      <c r="BM294" s="216" t="s">
        <v>2170</v>
      </c>
    </row>
    <row r="295" s="2" customFormat="1">
      <c r="A295" s="39"/>
      <c r="B295" s="40"/>
      <c r="C295" s="41"/>
      <c r="D295" s="218" t="s">
        <v>157</v>
      </c>
      <c r="E295" s="41"/>
      <c r="F295" s="219" t="s">
        <v>2766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157</v>
      </c>
      <c r="AU295" s="18" t="s">
        <v>72</v>
      </c>
    </row>
    <row r="296" s="2" customFormat="1" ht="24.15" customHeight="1">
      <c r="A296" s="39"/>
      <c r="B296" s="40"/>
      <c r="C296" s="205" t="s">
        <v>1297</v>
      </c>
      <c r="D296" s="205" t="s">
        <v>150</v>
      </c>
      <c r="E296" s="206" t="s">
        <v>2767</v>
      </c>
      <c r="F296" s="207" t="s">
        <v>2768</v>
      </c>
      <c r="G296" s="208" t="s">
        <v>377</v>
      </c>
      <c r="H296" s="209">
        <v>2</v>
      </c>
      <c r="I296" s="210"/>
      <c r="J296" s="211">
        <f>ROUND(I296*H296,2)</f>
        <v>0</v>
      </c>
      <c r="K296" s="207" t="s">
        <v>19</v>
      </c>
      <c r="L296" s="45"/>
      <c r="M296" s="212" t="s">
        <v>19</v>
      </c>
      <c r="N296" s="213" t="s">
        <v>43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155</v>
      </c>
      <c r="AT296" s="216" t="s">
        <v>150</v>
      </c>
      <c r="AU296" s="216" t="s">
        <v>72</v>
      </c>
      <c r="AY296" s="18" t="s">
        <v>148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80</v>
      </c>
      <c r="BK296" s="217">
        <f>ROUND(I296*H296,2)</f>
        <v>0</v>
      </c>
      <c r="BL296" s="18" t="s">
        <v>155</v>
      </c>
      <c r="BM296" s="216" t="s">
        <v>2174</v>
      </c>
    </row>
    <row r="297" s="2" customFormat="1">
      <c r="A297" s="39"/>
      <c r="B297" s="40"/>
      <c r="C297" s="41"/>
      <c r="D297" s="218" t="s">
        <v>157</v>
      </c>
      <c r="E297" s="41"/>
      <c r="F297" s="219" t="s">
        <v>2768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157</v>
      </c>
      <c r="AU297" s="18" t="s">
        <v>72</v>
      </c>
    </row>
    <row r="298" s="2" customFormat="1" ht="24.15" customHeight="1">
      <c r="A298" s="39"/>
      <c r="B298" s="40"/>
      <c r="C298" s="205" t="s">
        <v>1303</v>
      </c>
      <c r="D298" s="205" t="s">
        <v>150</v>
      </c>
      <c r="E298" s="206" t="s">
        <v>2769</v>
      </c>
      <c r="F298" s="207" t="s">
        <v>2770</v>
      </c>
      <c r="G298" s="208" t="s">
        <v>377</v>
      </c>
      <c r="H298" s="209">
        <v>2</v>
      </c>
      <c r="I298" s="210"/>
      <c r="J298" s="211">
        <f>ROUND(I298*H298,2)</f>
        <v>0</v>
      </c>
      <c r="K298" s="207" t="s">
        <v>19</v>
      </c>
      <c r="L298" s="45"/>
      <c r="M298" s="212" t="s">
        <v>19</v>
      </c>
      <c r="N298" s="213" t="s">
        <v>43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155</v>
      </c>
      <c r="AT298" s="216" t="s">
        <v>150</v>
      </c>
      <c r="AU298" s="216" t="s">
        <v>72</v>
      </c>
      <c r="AY298" s="18" t="s">
        <v>148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80</v>
      </c>
      <c r="BK298" s="217">
        <f>ROUND(I298*H298,2)</f>
        <v>0</v>
      </c>
      <c r="BL298" s="18" t="s">
        <v>155</v>
      </c>
      <c r="BM298" s="216" t="s">
        <v>2177</v>
      </c>
    </row>
    <row r="299" s="2" customFormat="1">
      <c r="A299" s="39"/>
      <c r="B299" s="40"/>
      <c r="C299" s="41"/>
      <c r="D299" s="218" t="s">
        <v>157</v>
      </c>
      <c r="E299" s="41"/>
      <c r="F299" s="219" t="s">
        <v>2770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157</v>
      </c>
      <c r="AU299" s="18" t="s">
        <v>72</v>
      </c>
    </row>
    <row r="300" s="2" customFormat="1" ht="16.5" customHeight="1">
      <c r="A300" s="39"/>
      <c r="B300" s="40"/>
      <c r="C300" s="205" t="s">
        <v>1309</v>
      </c>
      <c r="D300" s="205" t="s">
        <v>150</v>
      </c>
      <c r="E300" s="206" t="s">
        <v>2771</v>
      </c>
      <c r="F300" s="207" t="s">
        <v>2772</v>
      </c>
      <c r="G300" s="208" t="s">
        <v>377</v>
      </c>
      <c r="H300" s="209">
        <v>10</v>
      </c>
      <c r="I300" s="210"/>
      <c r="J300" s="211">
        <f>ROUND(I300*H300,2)</f>
        <v>0</v>
      </c>
      <c r="K300" s="207" t="s">
        <v>19</v>
      </c>
      <c r="L300" s="45"/>
      <c r="M300" s="212" t="s">
        <v>19</v>
      </c>
      <c r="N300" s="213" t="s">
        <v>43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155</v>
      </c>
      <c r="AT300" s="216" t="s">
        <v>150</v>
      </c>
      <c r="AU300" s="216" t="s">
        <v>72</v>
      </c>
      <c r="AY300" s="18" t="s">
        <v>148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80</v>
      </c>
      <c r="BK300" s="217">
        <f>ROUND(I300*H300,2)</f>
        <v>0</v>
      </c>
      <c r="BL300" s="18" t="s">
        <v>155</v>
      </c>
      <c r="BM300" s="216" t="s">
        <v>2178</v>
      </c>
    </row>
    <row r="301" s="2" customFormat="1">
      <c r="A301" s="39"/>
      <c r="B301" s="40"/>
      <c r="C301" s="41"/>
      <c r="D301" s="218" t="s">
        <v>157</v>
      </c>
      <c r="E301" s="41"/>
      <c r="F301" s="219" t="s">
        <v>2772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157</v>
      </c>
      <c r="AU301" s="18" t="s">
        <v>72</v>
      </c>
    </row>
    <row r="302" s="2" customFormat="1" ht="16.5" customHeight="1">
      <c r="A302" s="39"/>
      <c r="B302" s="40"/>
      <c r="C302" s="205" t="s">
        <v>1316</v>
      </c>
      <c r="D302" s="205" t="s">
        <v>150</v>
      </c>
      <c r="E302" s="206" t="s">
        <v>2773</v>
      </c>
      <c r="F302" s="207" t="s">
        <v>2774</v>
      </c>
      <c r="G302" s="208" t="s">
        <v>377</v>
      </c>
      <c r="H302" s="209">
        <v>28</v>
      </c>
      <c r="I302" s="210"/>
      <c r="J302" s="211">
        <f>ROUND(I302*H302,2)</f>
        <v>0</v>
      </c>
      <c r="K302" s="207" t="s">
        <v>19</v>
      </c>
      <c r="L302" s="45"/>
      <c r="M302" s="212" t="s">
        <v>19</v>
      </c>
      <c r="N302" s="213" t="s">
        <v>43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155</v>
      </c>
      <c r="AT302" s="216" t="s">
        <v>150</v>
      </c>
      <c r="AU302" s="216" t="s">
        <v>72</v>
      </c>
      <c r="AY302" s="18" t="s">
        <v>148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80</v>
      </c>
      <c r="BK302" s="217">
        <f>ROUND(I302*H302,2)</f>
        <v>0</v>
      </c>
      <c r="BL302" s="18" t="s">
        <v>155</v>
      </c>
      <c r="BM302" s="216" t="s">
        <v>2180</v>
      </c>
    </row>
    <row r="303" s="2" customFormat="1">
      <c r="A303" s="39"/>
      <c r="B303" s="40"/>
      <c r="C303" s="41"/>
      <c r="D303" s="218" t="s">
        <v>157</v>
      </c>
      <c r="E303" s="41"/>
      <c r="F303" s="219" t="s">
        <v>2774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157</v>
      </c>
      <c r="AU303" s="18" t="s">
        <v>72</v>
      </c>
    </row>
    <row r="304" s="2" customFormat="1" ht="16.5" customHeight="1">
      <c r="A304" s="39"/>
      <c r="B304" s="40"/>
      <c r="C304" s="205" t="s">
        <v>1322</v>
      </c>
      <c r="D304" s="205" t="s">
        <v>150</v>
      </c>
      <c r="E304" s="206" t="s">
        <v>2775</v>
      </c>
      <c r="F304" s="207" t="s">
        <v>2776</v>
      </c>
      <c r="G304" s="208" t="s">
        <v>377</v>
      </c>
      <c r="H304" s="209">
        <v>25</v>
      </c>
      <c r="I304" s="210"/>
      <c r="J304" s="211">
        <f>ROUND(I304*H304,2)</f>
        <v>0</v>
      </c>
      <c r="K304" s="207" t="s">
        <v>19</v>
      </c>
      <c r="L304" s="45"/>
      <c r="M304" s="212" t="s">
        <v>19</v>
      </c>
      <c r="N304" s="213" t="s">
        <v>43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155</v>
      </c>
      <c r="AT304" s="216" t="s">
        <v>150</v>
      </c>
      <c r="AU304" s="216" t="s">
        <v>72</v>
      </c>
      <c r="AY304" s="18" t="s">
        <v>148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155</v>
      </c>
      <c r="BM304" s="216" t="s">
        <v>2181</v>
      </c>
    </row>
    <row r="305" s="2" customFormat="1">
      <c r="A305" s="39"/>
      <c r="B305" s="40"/>
      <c r="C305" s="41"/>
      <c r="D305" s="218" t="s">
        <v>157</v>
      </c>
      <c r="E305" s="41"/>
      <c r="F305" s="219" t="s">
        <v>2776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157</v>
      </c>
      <c r="AU305" s="18" t="s">
        <v>72</v>
      </c>
    </row>
    <row r="306" s="2" customFormat="1" ht="16.5" customHeight="1">
      <c r="A306" s="39"/>
      <c r="B306" s="40"/>
      <c r="C306" s="205" t="s">
        <v>1328</v>
      </c>
      <c r="D306" s="205" t="s">
        <v>150</v>
      </c>
      <c r="E306" s="206" t="s">
        <v>2777</v>
      </c>
      <c r="F306" s="207" t="s">
        <v>2778</v>
      </c>
      <c r="G306" s="208" t="s">
        <v>174</v>
      </c>
      <c r="H306" s="209">
        <v>95.099999999999994</v>
      </c>
      <c r="I306" s="210"/>
      <c r="J306" s="211">
        <f>ROUND(I306*H306,2)</f>
        <v>0</v>
      </c>
      <c r="K306" s="207" t="s">
        <v>19</v>
      </c>
      <c r="L306" s="45"/>
      <c r="M306" s="212" t="s">
        <v>19</v>
      </c>
      <c r="N306" s="213" t="s">
        <v>43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155</v>
      </c>
      <c r="AT306" s="216" t="s">
        <v>150</v>
      </c>
      <c r="AU306" s="216" t="s">
        <v>72</v>
      </c>
      <c r="AY306" s="18" t="s">
        <v>148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80</v>
      </c>
      <c r="BK306" s="217">
        <f>ROUND(I306*H306,2)</f>
        <v>0</v>
      </c>
      <c r="BL306" s="18" t="s">
        <v>155</v>
      </c>
      <c r="BM306" s="216" t="s">
        <v>2182</v>
      </c>
    </row>
    <row r="307" s="2" customFormat="1">
      <c r="A307" s="39"/>
      <c r="B307" s="40"/>
      <c r="C307" s="41"/>
      <c r="D307" s="218" t="s">
        <v>157</v>
      </c>
      <c r="E307" s="41"/>
      <c r="F307" s="219" t="s">
        <v>2778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157</v>
      </c>
      <c r="AU307" s="18" t="s">
        <v>72</v>
      </c>
    </row>
    <row r="308" s="2" customFormat="1" ht="16.5" customHeight="1">
      <c r="A308" s="39"/>
      <c r="B308" s="40"/>
      <c r="C308" s="205" t="s">
        <v>1334</v>
      </c>
      <c r="D308" s="205" t="s">
        <v>150</v>
      </c>
      <c r="E308" s="206" t="s">
        <v>2779</v>
      </c>
      <c r="F308" s="207" t="s">
        <v>2780</v>
      </c>
      <c r="G308" s="208" t="s">
        <v>174</v>
      </c>
      <c r="H308" s="209">
        <v>95.099999999999994</v>
      </c>
      <c r="I308" s="210"/>
      <c r="J308" s="211">
        <f>ROUND(I308*H308,2)</f>
        <v>0</v>
      </c>
      <c r="K308" s="207" t="s">
        <v>19</v>
      </c>
      <c r="L308" s="45"/>
      <c r="M308" s="212" t="s">
        <v>19</v>
      </c>
      <c r="N308" s="213" t="s">
        <v>43</v>
      </c>
      <c r="O308" s="85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155</v>
      </c>
      <c r="AT308" s="216" t="s">
        <v>150</v>
      </c>
      <c r="AU308" s="216" t="s">
        <v>72</v>
      </c>
      <c r="AY308" s="18" t="s">
        <v>148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80</v>
      </c>
      <c r="BK308" s="217">
        <f>ROUND(I308*H308,2)</f>
        <v>0</v>
      </c>
      <c r="BL308" s="18" t="s">
        <v>155</v>
      </c>
      <c r="BM308" s="216" t="s">
        <v>2183</v>
      </c>
    </row>
    <row r="309" s="2" customFormat="1">
      <c r="A309" s="39"/>
      <c r="B309" s="40"/>
      <c r="C309" s="41"/>
      <c r="D309" s="218" t="s">
        <v>157</v>
      </c>
      <c r="E309" s="41"/>
      <c r="F309" s="219" t="s">
        <v>2780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157</v>
      </c>
      <c r="AU309" s="18" t="s">
        <v>72</v>
      </c>
    </row>
    <row r="310" s="2" customFormat="1" ht="21.75" customHeight="1">
      <c r="A310" s="39"/>
      <c r="B310" s="40"/>
      <c r="C310" s="205" t="s">
        <v>1341</v>
      </c>
      <c r="D310" s="205" t="s">
        <v>150</v>
      </c>
      <c r="E310" s="206" t="s">
        <v>2781</v>
      </c>
      <c r="F310" s="207" t="s">
        <v>2782</v>
      </c>
      <c r="G310" s="208" t="s">
        <v>167</v>
      </c>
      <c r="H310" s="209">
        <v>0.46000000000000002</v>
      </c>
      <c r="I310" s="210"/>
      <c r="J310" s="211">
        <f>ROUND(I310*H310,2)</f>
        <v>0</v>
      </c>
      <c r="K310" s="207" t="s">
        <v>19</v>
      </c>
      <c r="L310" s="45"/>
      <c r="M310" s="212" t="s">
        <v>19</v>
      </c>
      <c r="N310" s="213" t="s">
        <v>43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155</v>
      </c>
      <c r="AT310" s="216" t="s">
        <v>150</v>
      </c>
      <c r="AU310" s="216" t="s">
        <v>72</v>
      </c>
      <c r="AY310" s="18" t="s">
        <v>148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80</v>
      </c>
      <c r="BK310" s="217">
        <f>ROUND(I310*H310,2)</f>
        <v>0</v>
      </c>
      <c r="BL310" s="18" t="s">
        <v>155</v>
      </c>
      <c r="BM310" s="216" t="s">
        <v>2186</v>
      </c>
    </row>
    <row r="311" s="2" customFormat="1">
      <c r="A311" s="39"/>
      <c r="B311" s="40"/>
      <c r="C311" s="41"/>
      <c r="D311" s="218" t="s">
        <v>157</v>
      </c>
      <c r="E311" s="41"/>
      <c r="F311" s="219" t="s">
        <v>2782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157</v>
      </c>
      <c r="AU311" s="18" t="s">
        <v>72</v>
      </c>
    </row>
    <row r="312" s="2" customFormat="1" ht="16.5" customHeight="1">
      <c r="A312" s="39"/>
      <c r="B312" s="40"/>
      <c r="C312" s="205" t="s">
        <v>1350</v>
      </c>
      <c r="D312" s="205" t="s">
        <v>150</v>
      </c>
      <c r="E312" s="206" t="s">
        <v>2783</v>
      </c>
      <c r="F312" s="207" t="s">
        <v>2784</v>
      </c>
      <c r="G312" s="208" t="s">
        <v>167</v>
      </c>
      <c r="H312" s="209">
        <v>1.796</v>
      </c>
      <c r="I312" s="210"/>
      <c r="J312" s="211">
        <f>ROUND(I312*H312,2)</f>
        <v>0</v>
      </c>
      <c r="K312" s="207" t="s">
        <v>19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155</v>
      </c>
      <c r="AT312" s="216" t="s">
        <v>150</v>
      </c>
      <c r="AU312" s="216" t="s">
        <v>72</v>
      </c>
      <c r="AY312" s="18" t="s">
        <v>148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155</v>
      </c>
      <c r="BM312" s="216" t="s">
        <v>2187</v>
      </c>
    </row>
    <row r="313" s="2" customFormat="1">
      <c r="A313" s="39"/>
      <c r="B313" s="40"/>
      <c r="C313" s="41"/>
      <c r="D313" s="218" t="s">
        <v>157</v>
      </c>
      <c r="E313" s="41"/>
      <c r="F313" s="219" t="s">
        <v>2784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157</v>
      </c>
      <c r="AU313" s="18" t="s">
        <v>72</v>
      </c>
    </row>
    <row r="314" s="2" customFormat="1" ht="16.5" customHeight="1">
      <c r="A314" s="39"/>
      <c r="B314" s="40"/>
      <c r="C314" s="205" t="s">
        <v>1362</v>
      </c>
      <c r="D314" s="205" t="s">
        <v>150</v>
      </c>
      <c r="E314" s="206" t="s">
        <v>2785</v>
      </c>
      <c r="F314" s="207" t="s">
        <v>2786</v>
      </c>
      <c r="G314" s="208" t="s">
        <v>174</v>
      </c>
      <c r="H314" s="209">
        <v>65.510000000000005</v>
      </c>
      <c r="I314" s="210"/>
      <c r="J314" s="211">
        <f>ROUND(I314*H314,2)</f>
        <v>0</v>
      </c>
      <c r="K314" s="207" t="s">
        <v>19</v>
      </c>
      <c r="L314" s="45"/>
      <c r="M314" s="212" t="s">
        <v>19</v>
      </c>
      <c r="N314" s="213" t="s">
        <v>43</v>
      </c>
      <c r="O314" s="85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155</v>
      </c>
      <c r="AT314" s="216" t="s">
        <v>150</v>
      </c>
      <c r="AU314" s="216" t="s">
        <v>72</v>
      </c>
      <c r="AY314" s="18" t="s">
        <v>148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80</v>
      </c>
      <c r="BK314" s="217">
        <f>ROUND(I314*H314,2)</f>
        <v>0</v>
      </c>
      <c r="BL314" s="18" t="s">
        <v>155</v>
      </c>
      <c r="BM314" s="216" t="s">
        <v>2188</v>
      </c>
    </row>
    <row r="315" s="2" customFormat="1">
      <c r="A315" s="39"/>
      <c r="B315" s="40"/>
      <c r="C315" s="41"/>
      <c r="D315" s="218" t="s">
        <v>157</v>
      </c>
      <c r="E315" s="41"/>
      <c r="F315" s="219" t="s">
        <v>2786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157</v>
      </c>
      <c r="AU315" s="18" t="s">
        <v>72</v>
      </c>
    </row>
    <row r="316" s="2" customFormat="1" ht="21.75" customHeight="1">
      <c r="A316" s="39"/>
      <c r="B316" s="40"/>
      <c r="C316" s="205" t="s">
        <v>1367</v>
      </c>
      <c r="D316" s="205" t="s">
        <v>150</v>
      </c>
      <c r="E316" s="206" t="s">
        <v>2787</v>
      </c>
      <c r="F316" s="207" t="s">
        <v>2788</v>
      </c>
      <c r="G316" s="208" t="s">
        <v>174</v>
      </c>
      <c r="H316" s="209">
        <v>1.72</v>
      </c>
      <c r="I316" s="210"/>
      <c r="J316" s="211">
        <f>ROUND(I316*H316,2)</f>
        <v>0</v>
      </c>
      <c r="K316" s="207" t="s">
        <v>19</v>
      </c>
      <c r="L316" s="45"/>
      <c r="M316" s="212" t="s">
        <v>19</v>
      </c>
      <c r="N316" s="213" t="s">
        <v>43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155</v>
      </c>
      <c r="AT316" s="216" t="s">
        <v>150</v>
      </c>
      <c r="AU316" s="216" t="s">
        <v>72</v>
      </c>
      <c r="AY316" s="18" t="s">
        <v>148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80</v>
      </c>
      <c r="BK316" s="217">
        <f>ROUND(I316*H316,2)</f>
        <v>0</v>
      </c>
      <c r="BL316" s="18" t="s">
        <v>155</v>
      </c>
      <c r="BM316" s="216" t="s">
        <v>2189</v>
      </c>
    </row>
    <row r="317" s="2" customFormat="1">
      <c r="A317" s="39"/>
      <c r="B317" s="40"/>
      <c r="C317" s="41"/>
      <c r="D317" s="218" t="s">
        <v>157</v>
      </c>
      <c r="E317" s="41"/>
      <c r="F317" s="219" t="s">
        <v>2788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157</v>
      </c>
      <c r="AU317" s="18" t="s">
        <v>72</v>
      </c>
    </row>
    <row r="318" s="2" customFormat="1" ht="21.75" customHeight="1">
      <c r="A318" s="39"/>
      <c r="B318" s="40"/>
      <c r="C318" s="205" t="s">
        <v>1376</v>
      </c>
      <c r="D318" s="205" t="s">
        <v>150</v>
      </c>
      <c r="E318" s="206" t="s">
        <v>2789</v>
      </c>
      <c r="F318" s="207" t="s">
        <v>2790</v>
      </c>
      <c r="G318" s="208" t="s">
        <v>174</v>
      </c>
      <c r="H318" s="209">
        <v>29.140000000000001</v>
      </c>
      <c r="I318" s="210"/>
      <c r="J318" s="211">
        <f>ROUND(I318*H318,2)</f>
        <v>0</v>
      </c>
      <c r="K318" s="207" t="s">
        <v>19</v>
      </c>
      <c r="L318" s="45"/>
      <c r="M318" s="212" t="s">
        <v>19</v>
      </c>
      <c r="N318" s="213" t="s">
        <v>43</v>
      </c>
      <c r="O318" s="85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155</v>
      </c>
      <c r="AT318" s="216" t="s">
        <v>150</v>
      </c>
      <c r="AU318" s="216" t="s">
        <v>72</v>
      </c>
      <c r="AY318" s="18" t="s">
        <v>148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80</v>
      </c>
      <c r="BK318" s="217">
        <f>ROUND(I318*H318,2)</f>
        <v>0</v>
      </c>
      <c r="BL318" s="18" t="s">
        <v>155</v>
      </c>
      <c r="BM318" s="216" t="s">
        <v>2192</v>
      </c>
    </row>
    <row r="319" s="2" customFormat="1">
      <c r="A319" s="39"/>
      <c r="B319" s="40"/>
      <c r="C319" s="41"/>
      <c r="D319" s="218" t="s">
        <v>157</v>
      </c>
      <c r="E319" s="41"/>
      <c r="F319" s="219" t="s">
        <v>2790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157</v>
      </c>
      <c r="AU319" s="18" t="s">
        <v>72</v>
      </c>
    </row>
    <row r="320" s="2" customFormat="1" ht="21.75" customHeight="1">
      <c r="A320" s="39"/>
      <c r="B320" s="40"/>
      <c r="C320" s="205" t="s">
        <v>1382</v>
      </c>
      <c r="D320" s="205" t="s">
        <v>150</v>
      </c>
      <c r="E320" s="206" t="s">
        <v>2791</v>
      </c>
      <c r="F320" s="207" t="s">
        <v>2792</v>
      </c>
      <c r="G320" s="208" t="s">
        <v>174</v>
      </c>
      <c r="H320" s="209">
        <v>18.530000000000001</v>
      </c>
      <c r="I320" s="210"/>
      <c r="J320" s="211">
        <f>ROUND(I320*H320,2)</f>
        <v>0</v>
      </c>
      <c r="K320" s="207" t="s">
        <v>19</v>
      </c>
      <c r="L320" s="45"/>
      <c r="M320" s="212" t="s">
        <v>19</v>
      </c>
      <c r="N320" s="213" t="s">
        <v>43</v>
      </c>
      <c r="O320" s="85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155</v>
      </c>
      <c r="AT320" s="216" t="s">
        <v>150</v>
      </c>
      <c r="AU320" s="216" t="s">
        <v>72</v>
      </c>
      <c r="AY320" s="18" t="s">
        <v>148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80</v>
      </c>
      <c r="BK320" s="217">
        <f>ROUND(I320*H320,2)</f>
        <v>0</v>
      </c>
      <c r="BL320" s="18" t="s">
        <v>155</v>
      </c>
      <c r="BM320" s="216" t="s">
        <v>2193</v>
      </c>
    </row>
    <row r="321" s="2" customFormat="1">
      <c r="A321" s="39"/>
      <c r="B321" s="40"/>
      <c r="C321" s="41"/>
      <c r="D321" s="218" t="s">
        <v>157</v>
      </c>
      <c r="E321" s="41"/>
      <c r="F321" s="219" t="s">
        <v>2792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157</v>
      </c>
      <c r="AU321" s="18" t="s">
        <v>72</v>
      </c>
    </row>
    <row r="322" s="2" customFormat="1" ht="16.5" customHeight="1">
      <c r="A322" s="39"/>
      <c r="B322" s="40"/>
      <c r="C322" s="205" t="s">
        <v>1388</v>
      </c>
      <c r="D322" s="205" t="s">
        <v>150</v>
      </c>
      <c r="E322" s="206" t="s">
        <v>2793</v>
      </c>
      <c r="F322" s="207" t="s">
        <v>2794</v>
      </c>
      <c r="G322" s="208" t="s">
        <v>377</v>
      </c>
      <c r="H322" s="209">
        <v>1</v>
      </c>
      <c r="I322" s="210"/>
      <c r="J322" s="211">
        <f>ROUND(I322*H322,2)</f>
        <v>0</v>
      </c>
      <c r="K322" s="207" t="s">
        <v>19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155</v>
      </c>
      <c r="AT322" s="216" t="s">
        <v>150</v>
      </c>
      <c r="AU322" s="216" t="s">
        <v>72</v>
      </c>
      <c r="AY322" s="18" t="s">
        <v>148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80</v>
      </c>
      <c r="BK322" s="217">
        <f>ROUND(I322*H322,2)</f>
        <v>0</v>
      </c>
      <c r="BL322" s="18" t="s">
        <v>155</v>
      </c>
      <c r="BM322" s="216" t="s">
        <v>2194</v>
      </c>
    </row>
    <row r="323" s="2" customFormat="1">
      <c r="A323" s="39"/>
      <c r="B323" s="40"/>
      <c r="C323" s="41"/>
      <c r="D323" s="218" t="s">
        <v>157</v>
      </c>
      <c r="E323" s="41"/>
      <c r="F323" s="219" t="s">
        <v>2794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157</v>
      </c>
      <c r="AU323" s="18" t="s">
        <v>72</v>
      </c>
    </row>
    <row r="324" s="2" customFormat="1" ht="24.15" customHeight="1">
      <c r="A324" s="39"/>
      <c r="B324" s="40"/>
      <c r="C324" s="205" t="s">
        <v>1395</v>
      </c>
      <c r="D324" s="205" t="s">
        <v>150</v>
      </c>
      <c r="E324" s="206" t="s">
        <v>2795</v>
      </c>
      <c r="F324" s="207" t="s">
        <v>2796</v>
      </c>
      <c r="G324" s="208" t="s">
        <v>377</v>
      </c>
      <c r="H324" s="209">
        <v>1</v>
      </c>
      <c r="I324" s="210"/>
      <c r="J324" s="211">
        <f>ROUND(I324*H324,2)</f>
        <v>0</v>
      </c>
      <c r="K324" s="207" t="s">
        <v>19</v>
      </c>
      <c r="L324" s="45"/>
      <c r="M324" s="212" t="s">
        <v>19</v>
      </c>
      <c r="N324" s="213" t="s">
        <v>43</v>
      </c>
      <c r="O324" s="85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155</v>
      </c>
      <c r="AT324" s="216" t="s">
        <v>150</v>
      </c>
      <c r="AU324" s="216" t="s">
        <v>72</v>
      </c>
      <c r="AY324" s="18" t="s">
        <v>148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80</v>
      </c>
      <c r="BK324" s="217">
        <f>ROUND(I324*H324,2)</f>
        <v>0</v>
      </c>
      <c r="BL324" s="18" t="s">
        <v>155</v>
      </c>
      <c r="BM324" s="216" t="s">
        <v>2195</v>
      </c>
    </row>
    <row r="325" s="2" customFormat="1">
      <c r="A325" s="39"/>
      <c r="B325" s="40"/>
      <c r="C325" s="41"/>
      <c r="D325" s="218" t="s">
        <v>157</v>
      </c>
      <c r="E325" s="41"/>
      <c r="F325" s="219" t="s">
        <v>2796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157</v>
      </c>
      <c r="AU325" s="18" t="s">
        <v>72</v>
      </c>
    </row>
    <row r="326" s="2" customFormat="1" ht="16.5" customHeight="1">
      <c r="A326" s="39"/>
      <c r="B326" s="40"/>
      <c r="C326" s="205" t="s">
        <v>1402</v>
      </c>
      <c r="D326" s="205" t="s">
        <v>150</v>
      </c>
      <c r="E326" s="206" t="s">
        <v>2797</v>
      </c>
      <c r="F326" s="207" t="s">
        <v>2798</v>
      </c>
      <c r="G326" s="208" t="s">
        <v>377</v>
      </c>
      <c r="H326" s="209">
        <v>6</v>
      </c>
      <c r="I326" s="210"/>
      <c r="J326" s="211">
        <f>ROUND(I326*H326,2)</f>
        <v>0</v>
      </c>
      <c r="K326" s="207" t="s">
        <v>19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155</v>
      </c>
      <c r="AT326" s="216" t="s">
        <v>150</v>
      </c>
      <c r="AU326" s="216" t="s">
        <v>72</v>
      </c>
      <c r="AY326" s="18" t="s">
        <v>148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80</v>
      </c>
      <c r="BK326" s="217">
        <f>ROUND(I326*H326,2)</f>
        <v>0</v>
      </c>
      <c r="BL326" s="18" t="s">
        <v>155</v>
      </c>
      <c r="BM326" s="216" t="s">
        <v>2198</v>
      </c>
    </row>
    <row r="327" s="2" customFormat="1">
      <c r="A327" s="39"/>
      <c r="B327" s="40"/>
      <c r="C327" s="41"/>
      <c r="D327" s="218" t="s">
        <v>157</v>
      </c>
      <c r="E327" s="41"/>
      <c r="F327" s="219" t="s">
        <v>2798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157</v>
      </c>
      <c r="AU327" s="18" t="s">
        <v>72</v>
      </c>
    </row>
    <row r="328" s="2" customFormat="1" ht="24.15" customHeight="1">
      <c r="A328" s="39"/>
      <c r="B328" s="40"/>
      <c r="C328" s="205" t="s">
        <v>1409</v>
      </c>
      <c r="D328" s="205" t="s">
        <v>150</v>
      </c>
      <c r="E328" s="206" t="s">
        <v>2799</v>
      </c>
      <c r="F328" s="207" t="s">
        <v>2800</v>
      </c>
      <c r="G328" s="208" t="s">
        <v>377</v>
      </c>
      <c r="H328" s="209">
        <v>3</v>
      </c>
      <c r="I328" s="210"/>
      <c r="J328" s="211">
        <f>ROUND(I328*H328,2)</f>
        <v>0</v>
      </c>
      <c r="K328" s="207" t="s">
        <v>19</v>
      </c>
      <c r="L328" s="45"/>
      <c r="M328" s="212" t="s">
        <v>19</v>
      </c>
      <c r="N328" s="213" t="s">
        <v>43</v>
      </c>
      <c r="O328" s="85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155</v>
      </c>
      <c r="AT328" s="216" t="s">
        <v>150</v>
      </c>
      <c r="AU328" s="216" t="s">
        <v>72</v>
      </c>
      <c r="AY328" s="18" t="s">
        <v>148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80</v>
      </c>
      <c r="BK328" s="217">
        <f>ROUND(I328*H328,2)</f>
        <v>0</v>
      </c>
      <c r="BL328" s="18" t="s">
        <v>155</v>
      </c>
      <c r="BM328" s="216" t="s">
        <v>2199</v>
      </c>
    </row>
    <row r="329" s="2" customFormat="1">
      <c r="A329" s="39"/>
      <c r="B329" s="40"/>
      <c r="C329" s="41"/>
      <c r="D329" s="218" t="s">
        <v>157</v>
      </c>
      <c r="E329" s="41"/>
      <c r="F329" s="219" t="s">
        <v>2800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157</v>
      </c>
      <c r="AU329" s="18" t="s">
        <v>72</v>
      </c>
    </row>
    <row r="330" s="2" customFormat="1" ht="24.15" customHeight="1">
      <c r="A330" s="39"/>
      <c r="B330" s="40"/>
      <c r="C330" s="205" t="s">
        <v>1416</v>
      </c>
      <c r="D330" s="205" t="s">
        <v>150</v>
      </c>
      <c r="E330" s="206" t="s">
        <v>2801</v>
      </c>
      <c r="F330" s="207" t="s">
        <v>2802</v>
      </c>
      <c r="G330" s="208" t="s">
        <v>377</v>
      </c>
      <c r="H330" s="209">
        <v>3</v>
      </c>
      <c r="I330" s="210"/>
      <c r="J330" s="211">
        <f>ROUND(I330*H330,2)</f>
        <v>0</v>
      </c>
      <c r="K330" s="207" t="s">
        <v>19</v>
      </c>
      <c r="L330" s="45"/>
      <c r="M330" s="212" t="s">
        <v>19</v>
      </c>
      <c r="N330" s="213" t="s">
        <v>43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155</v>
      </c>
      <c r="AT330" s="216" t="s">
        <v>150</v>
      </c>
      <c r="AU330" s="216" t="s">
        <v>72</v>
      </c>
      <c r="AY330" s="18" t="s">
        <v>148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80</v>
      </c>
      <c r="BK330" s="217">
        <f>ROUND(I330*H330,2)</f>
        <v>0</v>
      </c>
      <c r="BL330" s="18" t="s">
        <v>155</v>
      </c>
      <c r="BM330" s="216" t="s">
        <v>2202</v>
      </c>
    </row>
    <row r="331" s="2" customFormat="1">
      <c r="A331" s="39"/>
      <c r="B331" s="40"/>
      <c r="C331" s="41"/>
      <c r="D331" s="218" t="s">
        <v>157</v>
      </c>
      <c r="E331" s="41"/>
      <c r="F331" s="219" t="s">
        <v>2802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157</v>
      </c>
      <c r="AU331" s="18" t="s">
        <v>72</v>
      </c>
    </row>
    <row r="332" s="2" customFormat="1" ht="24.15" customHeight="1">
      <c r="A332" s="39"/>
      <c r="B332" s="40"/>
      <c r="C332" s="205" t="s">
        <v>1423</v>
      </c>
      <c r="D332" s="205" t="s">
        <v>150</v>
      </c>
      <c r="E332" s="206" t="s">
        <v>2803</v>
      </c>
      <c r="F332" s="207" t="s">
        <v>2804</v>
      </c>
      <c r="G332" s="208" t="s">
        <v>377</v>
      </c>
      <c r="H332" s="209">
        <v>1</v>
      </c>
      <c r="I332" s="210"/>
      <c r="J332" s="211">
        <f>ROUND(I332*H332,2)</f>
        <v>0</v>
      </c>
      <c r="K332" s="207" t="s">
        <v>19</v>
      </c>
      <c r="L332" s="45"/>
      <c r="M332" s="212" t="s">
        <v>19</v>
      </c>
      <c r="N332" s="213" t="s">
        <v>43</v>
      </c>
      <c r="O332" s="85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155</v>
      </c>
      <c r="AT332" s="216" t="s">
        <v>150</v>
      </c>
      <c r="AU332" s="216" t="s">
        <v>72</v>
      </c>
      <c r="AY332" s="18" t="s">
        <v>148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80</v>
      </c>
      <c r="BK332" s="217">
        <f>ROUND(I332*H332,2)</f>
        <v>0</v>
      </c>
      <c r="BL332" s="18" t="s">
        <v>155</v>
      </c>
      <c r="BM332" s="216" t="s">
        <v>2204</v>
      </c>
    </row>
    <row r="333" s="2" customFormat="1">
      <c r="A333" s="39"/>
      <c r="B333" s="40"/>
      <c r="C333" s="41"/>
      <c r="D333" s="218" t="s">
        <v>157</v>
      </c>
      <c r="E333" s="41"/>
      <c r="F333" s="219" t="s">
        <v>2804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157</v>
      </c>
      <c r="AU333" s="18" t="s">
        <v>72</v>
      </c>
    </row>
    <row r="334" s="2" customFormat="1" ht="24.15" customHeight="1">
      <c r="A334" s="39"/>
      <c r="B334" s="40"/>
      <c r="C334" s="205" t="s">
        <v>1430</v>
      </c>
      <c r="D334" s="205" t="s">
        <v>150</v>
      </c>
      <c r="E334" s="206" t="s">
        <v>2805</v>
      </c>
      <c r="F334" s="207" t="s">
        <v>2806</v>
      </c>
      <c r="G334" s="208" t="s">
        <v>377</v>
      </c>
      <c r="H334" s="209">
        <v>1</v>
      </c>
      <c r="I334" s="210"/>
      <c r="J334" s="211">
        <f>ROUND(I334*H334,2)</f>
        <v>0</v>
      </c>
      <c r="K334" s="207" t="s">
        <v>19</v>
      </c>
      <c r="L334" s="45"/>
      <c r="M334" s="212" t="s">
        <v>19</v>
      </c>
      <c r="N334" s="213" t="s">
        <v>43</v>
      </c>
      <c r="O334" s="85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155</v>
      </c>
      <c r="AT334" s="216" t="s">
        <v>150</v>
      </c>
      <c r="AU334" s="216" t="s">
        <v>72</v>
      </c>
      <c r="AY334" s="18" t="s">
        <v>148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80</v>
      </c>
      <c r="BK334" s="217">
        <f>ROUND(I334*H334,2)</f>
        <v>0</v>
      </c>
      <c r="BL334" s="18" t="s">
        <v>155</v>
      </c>
      <c r="BM334" s="216" t="s">
        <v>2207</v>
      </c>
    </row>
    <row r="335" s="2" customFormat="1">
      <c r="A335" s="39"/>
      <c r="B335" s="40"/>
      <c r="C335" s="41"/>
      <c r="D335" s="218" t="s">
        <v>157</v>
      </c>
      <c r="E335" s="41"/>
      <c r="F335" s="219" t="s">
        <v>2806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157</v>
      </c>
      <c r="AU335" s="18" t="s">
        <v>72</v>
      </c>
    </row>
    <row r="336" s="2" customFormat="1" ht="24.15" customHeight="1">
      <c r="A336" s="39"/>
      <c r="B336" s="40"/>
      <c r="C336" s="205" t="s">
        <v>1437</v>
      </c>
      <c r="D336" s="205" t="s">
        <v>150</v>
      </c>
      <c r="E336" s="206" t="s">
        <v>2807</v>
      </c>
      <c r="F336" s="207" t="s">
        <v>2808</v>
      </c>
      <c r="G336" s="208" t="s">
        <v>377</v>
      </c>
      <c r="H336" s="209">
        <v>3</v>
      </c>
      <c r="I336" s="210"/>
      <c r="J336" s="211">
        <f>ROUND(I336*H336,2)</f>
        <v>0</v>
      </c>
      <c r="K336" s="207" t="s">
        <v>19</v>
      </c>
      <c r="L336" s="45"/>
      <c r="M336" s="212" t="s">
        <v>19</v>
      </c>
      <c r="N336" s="213" t="s">
        <v>43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155</v>
      </c>
      <c r="AT336" s="216" t="s">
        <v>150</v>
      </c>
      <c r="AU336" s="216" t="s">
        <v>72</v>
      </c>
      <c r="AY336" s="18" t="s">
        <v>148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80</v>
      </c>
      <c r="BK336" s="217">
        <f>ROUND(I336*H336,2)</f>
        <v>0</v>
      </c>
      <c r="BL336" s="18" t="s">
        <v>155</v>
      </c>
      <c r="BM336" s="216" t="s">
        <v>2209</v>
      </c>
    </row>
    <row r="337" s="2" customFormat="1">
      <c r="A337" s="39"/>
      <c r="B337" s="40"/>
      <c r="C337" s="41"/>
      <c r="D337" s="218" t="s">
        <v>157</v>
      </c>
      <c r="E337" s="41"/>
      <c r="F337" s="219" t="s">
        <v>2808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157</v>
      </c>
      <c r="AU337" s="18" t="s">
        <v>72</v>
      </c>
    </row>
    <row r="338" s="2" customFormat="1" ht="24.15" customHeight="1">
      <c r="A338" s="39"/>
      <c r="B338" s="40"/>
      <c r="C338" s="205" t="s">
        <v>1444</v>
      </c>
      <c r="D338" s="205" t="s">
        <v>150</v>
      </c>
      <c r="E338" s="206" t="s">
        <v>2805</v>
      </c>
      <c r="F338" s="207" t="s">
        <v>2806</v>
      </c>
      <c r="G338" s="208" t="s">
        <v>377</v>
      </c>
      <c r="H338" s="209">
        <v>3</v>
      </c>
      <c r="I338" s="210"/>
      <c r="J338" s="211">
        <f>ROUND(I338*H338,2)</f>
        <v>0</v>
      </c>
      <c r="K338" s="207" t="s">
        <v>19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155</v>
      </c>
      <c r="AT338" s="216" t="s">
        <v>150</v>
      </c>
      <c r="AU338" s="216" t="s">
        <v>72</v>
      </c>
      <c r="AY338" s="18" t="s">
        <v>148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155</v>
      </c>
      <c r="BM338" s="216" t="s">
        <v>2210</v>
      </c>
    </row>
    <row r="339" s="2" customFormat="1">
      <c r="A339" s="39"/>
      <c r="B339" s="40"/>
      <c r="C339" s="41"/>
      <c r="D339" s="218" t="s">
        <v>157</v>
      </c>
      <c r="E339" s="41"/>
      <c r="F339" s="219" t="s">
        <v>2806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157</v>
      </c>
      <c r="AU339" s="18" t="s">
        <v>72</v>
      </c>
    </row>
    <row r="340" s="2" customFormat="1" ht="24.15" customHeight="1">
      <c r="A340" s="39"/>
      <c r="B340" s="40"/>
      <c r="C340" s="205" t="s">
        <v>1451</v>
      </c>
      <c r="D340" s="205" t="s">
        <v>150</v>
      </c>
      <c r="E340" s="206" t="s">
        <v>2809</v>
      </c>
      <c r="F340" s="207" t="s">
        <v>2810</v>
      </c>
      <c r="G340" s="208" t="s">
        <v>377</v>
      </c>
      <c r="H340" s="209">
        <v>2</v>
      </c>
      <c r="I340" s="210"/>
      <c r="J340" s="211">
        <f>ROUND(I340*H340,2)</f>
        <v>0</v>
      </c>
      <c r="K340" s="207" t="s">
        <v>19</v>
      </c>
      <c r="L340" s="45"/>
      <c r="M340" s="212" t="s">
        <v>19</v>
      </c>
      <c r="N340" s="213" t="s">
        <v>43</v>
      </c>
      <c r="O340" s="85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155</v>
      </c>
      <c r="AT340" s="216" t="s">
        <v>150</v>
      </c>
      <c r="AU340" s="216" t="s">
        <v>72</v>
      </c>
      <c r="AY340" s="18" t="s">
        <v>148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80</v>
      </c>
      <c r="BK340" s="217">
        <f>ROUND(I340*H340,2)</f>
        <v>0</v>
      </c>
      <c r="BL340" s="18" t="s">
        <v>155</v>
      </c>
      <c r="BM340" s="216" t="s">
        <v>2213</v>
      </c>
    </row>
    <row r="341" s="2" customFormat="1">
      <c r="A341" s="39"/>
      <c r="B341" s="40"/>
      <c r="C341" s="41"/>
      <c r="D341" s="218" t="s">
        <v>157</v>
      </c>
      <c r="E341" s="41"/>
      <c r="F341" s="219" t="s">
        <v>2810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157</v>
      </c>
      <c r="AU341" s="18" t="s">
        <v>72</v>
      </c>
    </row>
    <row r="342" s="2" customFormat="1" ht="24.15" customHeight="1">
      <c r="A342" s="39"/>
      <c r="B342" s="40"/>
      <c r="C342" s="205" t="s">
        <v>1458</v>
      </c>
      <c r="D342" s="205" t="s">
        <v>150</v>
      </c>
      <c r="E342" s="206" t="s">
        <v>2805</v>
      </c>
      <c r="F342" s="207" t="s">
        <v>2806</v>
      </c>
      <c r="G342" s="208" t="s">
        <v>377</v>
      </c>
      <c r="H342" s="209">
        <v>2</v>
      </c>
      <c r="I342" s="210"/>
      <c r="J342" s="211">
        <f>ROUND(I342*H342,2)</f>
        <v>0</v>
      </c>
      <c r="K342" s="207" t="s">
        <v>19</v>
      </c>
      <c r="L342" s="45"/>
      <c r="M342" s="212" t="s">
        <v>19</v>
      </c>
      <c r="N342" s="213" t="s">
        <v>43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155</v>
      </c>
      <c r="AT342" s="216" t="s">
        <v>150</v>
      </c>
      <c r="AU342" s="216" t="s">
        <v>72</v>
      </c>
      <c r="AY342" s="18" t="s">
        <v>148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80</v>
      </c>
      <c r="BK342" s="217">
        <f>ROUND(I342*H342,2)</f>
        <v>0</v>
      </c>
      <c r="BL342" s="18" t="s">
        <v>155</v>
      </c>
      <c r="BM342" s="216" t="s">
        <v>2214</v>
      </c>
    </row>
    <row r="343" s="2" customFormat="1">
      <c r="A343" s="39"/>
      <c r="B343" s="40"/>
      <c r="C343" s="41"/>
      <c r="D343" s="218" t="s">
        <v>157</v>
      </c>
      <c r="E343" s="41"/>
      <c r="F343" s="219" t="s">
        <v>2806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157</v>
      </c>
      <c r="AU343" s="18" t="s">
        <v>72</v>
      </c>
    </row>
    <row r="344" s="2" customFormat="1" ht="24.15" customHeight="1">
      <c r="A344" s="39"/>
      <c r="B344" s="40"/>
      <c r="C344" s="205" t="s">
        <v>1464</v>
      </c>
      <c r="D344" s="205" t="s">
        <v>150</v>
      </c>
      <c r="E344" s="206" t="s">
        <v>2811</v>
      </c>
      <c r="F344" s="207" t="s">
        <v>2812</v>
      </c>
      <c r="G344" s="208" t="s">
        <v>377</v>
      </c>
      <c r="H344" s="209">
        <v>3</v>
      </c>
      <c r="I344" s="210"/>
      <c r="J344" s="211">
        <f>ROUND(I344*H344,2)</f>
        <v>0</v>
      </c>
      <c r="K344" s="207" t="s">
        <v>19</v>
      </c>
      <c r="L344" s="45"/>
      <c r="M344" s="212" t="s">
        <v>19</v>
      </c>
      <c r="N344" s="213" t="s">
        <v>43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155</v>
      </c>
      <c r="AT344" s="216" t="s">
        <v>150</v>
      </c>
      <c r="AU344" s="216" t="s">
        <v>72</v>
      </c>
      <c r="AY344" s="18" t="s">
        <v>148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80</v>
      </c>
      <c r="BK344" s="217">
        <f>ROUND(I344*H344,2)</f>
        <v>0</v>
      </c>
      <c r="BL344" s="18" t="s">
        <v>155</v>
      </c>
      <c r="BM344" s="216" t="s">
        <v>2215</v>
      </c>
    </row>
    <row r="345" s="2" customFormat="1">
      <c r="A345" s="39"/>
      <c r="B345" s="40"/>
      <c r="C345" s="41"/>
      <c r="D345" s="218" t="s">
        <v>157</v>
      </c>
      <c r="E345" s="41"/>
      <c r="F345" s="219" t="s">
        <v>2812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157</v>
      </c>
      <c r="AU345" s="18" t="s">
        <v>72</v>
      </c>
    </row>
    <row r="346" s="2" customFormat="1" ht="24.15" customHeight="1">
      <c r="A346" s="39"/>
      <c r="B346" s="40"/>
      <c r="C346" s="205" t="s">
        <v>1471</v>
      </c>
      <c r="D346" s="205" t="s">
        <v>150</v>
      </c>
      <c r="E346" s="206" t="s">
        <v>2805</v>
      </c>
      <c r="F346" s="207" t="s">
        <v>2806</v>
      </c>
      <c r="G346" s="208" t="s">
        <v>377</v>
      </c>
      <c r="H346" s="209">
        <v>3</v>
      </c>
      <c r="I346" s="210"/>
      <c r="J346" s="211">
        <f>ROUND(I346*H346,2)</f>
        <v>0</v>
      </c>
      <c r="K346" s="207" t="s">
        <v>19</v>
      </c>
      <c r="L346" s="45"/>
      <c r="M346" s="212" t="s">
        <v>19</v>
      </c>
      <c r="N346" s="213" t="s">
        <v>43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155</v>
      </c>
      <c r="AT346" s="216" t="s">
        <v>150</v>
      </c>
      <c r="AU346" s="216" t="s">
        <v>72</v>
      </c>
      <c r="AY346" s="18" t="s">
        <v>148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80</v>
      </c>
      <c r="BK346" s="217">
        <f>ROUND(I346*H346,2)</f>
        <v>0</v>
      </c>
      <c r="BL346" s="18" t="s">
        <v>155</v>
      </c>
      <c r="BM346" s="216" t="s">
        <v>2216</v>
      </c>
    </row>
    <row r="347" s="2" customFormat="1">
      <c r="A347" s="39"/>
      <c r="B347" s="40"/>
      <c r="C347" s="41"/>
      <c r="D347" s="218" t="s">
        <v>157</v>
      </c>
      <c r="E347" s="41"/>
      <c r="F347" s="219" t="s">
        <v>2806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157</v>
      </c>
      <c r="AU347" s="18" t="s">
        <v>72</v>
      </c>
    </row>
    <row r="348" s="2" customFormat="1" ht="16.5" customHeight="1">
      <c r="A348" s="39"/>
      <c r="B348" s="40"/>
      <c r="C348" s="205" t="s">
        <v>1478</v>
      </c>
      <c r="D348" s="205" t="s">
        <v>150</v>
      </c>
      <c r="E348" s="206" t="s">
        <v>2813</v>
      </c>
      <c r="F348" s="207" t="s">
        <v>2814</v>
      </c>
      <c r="G348" s="208" t="s">
        <v>377</v>
      </c>
      <c r="H348" s="209">
        <v>122</v>
      </c>
      <c r="I348" s="210"/>
      <c r="J348" s="211">
        <f>ROUND(I348*H348,2)</f>
        <v>0</v>
      </c>
      <c r="K348" s="207" t="s">
        <v>19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155</v>
      </c>
      <c r="AT348" s="216" t="s">
        <v>150</v>
      </c>
      <c r="AU348" s="216" t="s">
        <v>72</v>
      </c>
      <c r="AY348" s="18" t="s">
        <v>148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155</v>
      </c>
      <c r="BM348" s="216" t="s">
        <v>2217</v>
      </c>
    </row>
    <row r="349" s="2" customFormat="1">
      <c r="A349" s="39"/>
      <c r="B349" s="40"/>
      <c r="C349" s="41"/>
      <c r="D349" s="218" t="s">
        <v>157</v>
      </c>
      <c r="E349" s="41"/>
      <c r="F349" s="219" t="s">
        <v>2814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157</v>
      </c>
      <c r="AU349" s="18" t="s">
        <v>72</v>
      </c>
    </row>
    <row r="350" s="2" customFormat="1" ht="24.15" customHeight="1">
      <c r="A350" s="39"/>
      <c r="B350" s="40"/>
      <c r="C350" s="205" t="s">
        <v>1486</v>
      </c>
      <c r="D350" s="205" t="s">
        <v>150</v>
      </c>
      <c r="E350" s="206" t="s">
        <v>2815</v>
      </c>
      <c r="F350" s="207" t="s">
        <v>2816</v>
      </c>
      <c r="G350" s="208" t="s">
        <v>625</v>
      </c>
      <c r="H350" s="209">
        <v>270</v>
      </c>
      <c r="I350" s="210"/>
      <c r="J350" s="211">
        <f>ROUND(I350*H350,2)</f>
        <v>0</v>
      </c>
      <c r="K350" s="207" t="s">
        <v>19</v>
      </c>
      <c r="L350" s="45"/>
      <c r="M350" s="212" t="s">
        <v>19</v>
      </c>
      <c r="N350" s="213" t="s">
        <v>43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155</v>
      </c>
      <c r="AT350" s="216" t="s">
        <v>150</v>
      </c>
      <c r="AU350" s="216" t="s">
        <v>72</v>
      </c>
      <c r="AY350" s="18" t="s">
        <v>148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80</v>
      </c>
      <c r="BK350" s="217">
        <f>ROUND(I350*H350,2)</f>
        <v>0</v>
      </c>
      <c r="BL350" s="18" t="s">
        <v>155</v>
      </c>
      <c r="BM350" s="216" t="s">
        <v>2220</v>
      </c>
    </row>
    <row r="351" s="2" customFormat="1">
      <c r="A351" s="39"/>
      <c r="B351" s="40"/>
      <c r="C351" s="41"/>
      <c r="D351" s="218" t="s">
        <v>157</v>
      </c>
      <c r="E351" s="41"/>
      <c r="F351" s="219" t="s">
        <v>2816</v>
      </c>
      <c r="G351" s="41"/>
      <c r="H351" s="41"/>
      <c r="I351" s="220"/>
      <c r="J351" s="41"/>
      <c r="K351" s="41"/>
      <c r="L351" s="45"/>
      <c r="M351" s="272"/>
      <c r="N351" s="273"/>
      <c r="O351" s="274"/>
      <c r="P351" s="274"/>
      <c r="Q351" s="274"/>
      <c r="R351" s="274"/>
      <c r="S351" s="274"/>
      <c r="T351" s="275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157</v>
      </c>
      <c r="AU351" s="18" t="s">
        <v>72</v>
      </c>
    </row>
    <row r="352" s="2" customFormat="1" ht="6.96" customHeight="1">
      <c r="A352" s="39"/>
      <c r="B352" s="60"/>
      <c r="C352" s="61"/>
      <c r="D352" s="61"/>
      <c r="E352" s="61"/>
      <c r="F352" s="61"/>
      <c r="G352" s="61"/>
      <c r="H352" s="61"/>
      <c r="I352" s="61"/>
      <c r="J352" s="61"/>
      <c r="K352" s="61"/>
      <c r="L352" s="45"/>
      <c r="M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</row>
  </sheetData>
  <sheetProtection sheet="1" autoFilter="0" formatColumns="0" formatRows="0" objects="1" scenarios="1" spinCount="100000" saltValue="ucR06ra49/SvS6fCuXXvedvk1v8S2eoNOTgET6atJaPJ5mOip0X1o9csVwWH3j1rDnLqEZOAe39l70wJGsyCoQ==" hashValue="7pMbTcUcY2W/WVHKFgLsGLgPDCY0lwJMhPGfuPj1Pm7kGtcL9CFekfSQdktowjEEJ6MqVF2oUfDgBkhHB76BHA==" algorithmName="SHA-512" password="CC35"/>
  <autoFilter ref="C78:K35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2817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1800</v>
      </c>
      <c r="G12" s="39"/>
      <c r="H12" s="39"/>
      <c r="I12" s="133" t="s">
        <v>23</v>
      </c>
      <c r="J12" s="138" t="str">
        <f>'Rekapitulace stavby'!AN8</f>
        <v>1. 8. 2021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ROUND((SUM(BE89:BE283)),  2)</f>
        <v>0</v>
      </c>
      <c r="G33" s="39"/>
      <c r="H33" s="39"/>
      <c r="I33" s="149">
        <v>0.20999999999999999</v>
      </c>
      <c r="J33" s="148">
        <f>ROUND(((SUM(BE89:BE283))*I33),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ROUND((SUM(BF89:BF283)),  2)</f>
        <v>0</v>
      </c>
      <c r="G34" s="39"/>
      <c r="H34" s="39"/>
      <c r="I34" s="149">
        <v>0.14999999999999999</v>
      </c>
      <c r="J34" s="148">
        <f>ROUND(((SUM(BF89:BF283))*I34),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ROUND((SUM(BG89:BG283)),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ROUND((SUM(BH89:BH283)),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ROUND((SUM(BI89:BI283)),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08 - MaR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2818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2819</v>
      </c>
      <c r="E61" s="169"/>
      <c r="F61" s="169"/>
      <c r="G61" s="169"/>
      <c r="H61" s="169"/>
      <c r="I61" s="169"/>
      <c r="J61" s="170">
        <f>J115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2820</v>
      </c>
      <c r="E62" s="169"/>
      <c r="F62" s="169"/>
      <c r="G62" s="169"/>
      <c r="H62" s="169"/>
      <c r="I62" s="169"/>
      <c r="J62" s="170">
        <f>J130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2821</v>
      </c>
      <c r="E63" s="169"/>
      <c r="F63" s="169"/>
      <c r="G63" s="169"/>
      <c r="H63" s="169"/>
      <c r="I63" s="169"/>
      <c r="J63" s="170">
        <f>J135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2822</v>
      </c>
      <c r="E64" s="169"/>
      <c r="F64" s="169"/>
      <c r="G64" s="169"/>
      <c r="H64" s="169"/>
      <c r="I64" s="169"/>
      <c r="J64" s="170">
        <f>J148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2823</v>
      </c>
      <c r="E65" s="169"/>
      <c r="F65" s="169"/>
      <c r="G65" s="169"/>
      <c r="H65" s="169"/>
      <c r="I65" s="169"/>
      <c r="J65" s="170">
        <f>J237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6"/>
      <c r="C66" s="167"/>
      <c r="D66" s="168" t="s">
        <v>2824</v>
      </c>
      <c r="E66" s="169"/>
      <c r="F66" s="169"/>
      <c r="G66" s="169"/>
      <c r="H66" s="169"/>
      <c r="I66" s="169"/>
      <c r="J66" s="170">
        <f>J250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6"/>
      <c r="C67" s="167"/>
      <c r="D67" s="168" t="s">
        <v>2825</v>
      </c>
      <c r="E67" s="169"/>
      <c r="F67" s="169"/>
      <c r="G67" s="169"/>
      <c r="H67" s="169"/>
      <c r="I67" s="169"/>
      <c r="J67" s="170">
        <f>J259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6"/>
      <c r="C68" s="167"/>
      <c r="D68" s="168" t="s">
        <v>2826</v>
      </c>
      <c r="E68" s="169"/>
      <c r="F68" s="169"/>
      <c r="G68" s="169"/>
      <c r="H68" s="169"/>
      <c r="I68" s="169"/>
      <c r="J68" s="170">
        <f>J264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6"/>
      <c r="C69" s="167"/>
      <c r="D69" s="168" t="s">
        <v>2827</v>
      </c>
      <c r="E69" s="169"/>
      <c r="F69" s="169"/>
      <c r="G69" s="169"/>
      <c r="H69" s="169"/>
      <c r="I69" s="169"/>
      <c r="J69" s="170">
        <f>J277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133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SENB obj. 2983 U Synagogy Č. Lípa rev.2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108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08 - MaR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33" t="s">
        <v>23</v>
      </c>
      <c r="J83" s="73" t="str">
        <f>IF(J12="","",J12)</f>
        <v>1. 8. 2021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Město Č. Lípa</v>
      </c>
      <c r="G85" s="41"/>
      <c r="H85" s="41"/>
      <c r="I85" s="33" t="s">
        <v>31</v>
      </c>
      <c r="J85" s="37" t="str">
        <f>E21</f>
        <v>KIP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>J. Nešněra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134</v>
      </c>
      <c r="D88" s="181" t="s">
        <v>57</v>
      </c>
      <c r="E88" s="181" t="s">
        <v>53</v>
      </c>
      <c r="F88" s="181" t="s">
        <v>54</v>
      </c>
      <c r="G88" s="181" t="s">
        <v>135</v>
      </c>
      <c r="H88" s="181" t="s">
        <v>136</v>
      </c>
      <c r="I88" s="181" t="s">
        <v>137</v>
      </c>
      <c r="J88" s="181" t="s">
        <v>112</v>
      </c>
      <c r="K88" s="182" t="s">
        <v>138</v>
      </c>
      <c r="L88" s="183"/>
      <c r="M88" s="93" t="s">
        <v>19</v>
      </c>
      <c r="N88" s="94" t="s">
        <v>42</v>
      </c>
      <c r="O88" s="94" t="s">
        <v>139</v>
      </c>
      <c r="P88" s="94" t="s">
        <v>140</v>
      </c>
      <c r="Q88" s="94" t="s">
        <v>141</v>
      </c>
      <c r="R88" s="94" t="s">
        <v>142</v>
      </c>
      <c r="S88" s="94" t="s">
        <v>143</v>
      </c>
      <c r="T88" s="95" t="s">
        <v>144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145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P90+P115+P130+P135+P148+P237+P250+P259+P264+P277</f>
        <v>0</v>
      </c>
      <c r="Q89" s="97"/>
      <c r="R89" s="186">
        <f>R90+R115+R130+R135+R148+R237+R250+R259+R264+R277</f>
        <v>0</v>
      </c>
      <c r="S89" s="97"/>
      <c r="T89" s="187">
        <f>T90+T115+T130+T135+T148+T237+T250+T259+T264+T277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113</v>
      </c>
      <c r="BK89" s="188">
        <f>BK90+BK115+BK130+BK135+BK148+BK237+BK250+BK259+BK264+BK277</f>
        <v>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1804</v>
      </c>
      <c r="F90" s="192" t="s">
        <v>2828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SUM(P91:P114)</f>
        <v>0</v>
      </c>
      <c r="Q90" s="197"/>
      <c r="R90" s="198">
        <f>SUM(R91:R114)</f>
        <v>0</v>
      </c>
      <c r="S90" s="197"/>
      <c r="T90" s="199">
        <f>SUM(T91:T114)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72</v>
      </c>
      <c r="AY90" s="200" t="s">
        <v>148</v>
      </c>
      <c r="BK90" s="202">
        <f>SUM(BK91:BK114)</f>
        <v>0</v>
      </c>
    </row>
    <row r="91" s="2" customFormat="1" ht="24.15" customHeight="1">
      <c r="A91" s="39"/>
      <c r="B91" s="40"/>
      <c r="C91" s="205" t="s">
        <v>80</v>
      </c>
      <c r="D91" s="205" t="s">
        <v>150</v>
      </c>
      <c r="E91" s="206" t="s">
        <v>2829</v>
      </c>
      <c r="F91" s="207" t="s">
        <v>2830</v>
      </c>
      <c r="G91" s="208" t="s">
        <v>1808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155</v>
      </c>
      <c r="AT91" s="216" t="s">
        <v>150</v>
      </c>
      <c r="AU91" s="216" t="s">
        <v>80</v>
      </c>
      <c r="AY91" s="18" t="s">
        <v>148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155</v>
      </c>
      <c r="BM91" s="216" t="s">
        <v>82</v>
      </c>
    </row>
    <row r="92" s="2" customFormat="1">
      <c r="A92" s="39"/>
      <c r="B92" s="40"/>
      <c r="C92" s="41"/>
      <c r="D92" s="218" t="s">
        <v>157</v>
      </c>
      <c r="E92" s="41"/>
      <c r="F92" s="219" t="s">
        <v>2830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157</v>
      </c>
      <c r="AU92" s="18" t="s">
        <v>80</v>
      </c>
    </row>
    <row r="93" s="2" customFormat="1" ht="24.15" customHeight="1">
      <c r="A93" s="39"/>
      <c r="B93" s="40"/>
      <c r="C93" s="205" t="s">
        <v>82</v>
      </c>
      <c r="D93" s="205" t="s">
        <v>150</v>
      </c>
      <c r="E93" s="206" t="s">
        <v>2831</v>
      </c>
      <c r="F93" s="207" t="s">
        <v>2832</v>
      </c>
      <c r="G93" s="208" t="s">
        <v>1808</v>
      </c>
      <c r="H93" s="209">
        <v>3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155</v>
      </c>
      <c r="AT93" s="216" t="s">
        <v>150</v>
      </c>
      <c r="AU93" s="216" t="s">
        <v>80</v>
      </c>
      <c r="AY93" s="18" t="s">
        <v>148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155</v>
      </c>
      <c r="BM93" s="216" t="s">
        <v>155</v>
      </c>
    </row>
    <row r="94" s="2" customFormat="1">
      <c r="A94" s="39"/>
      <c r="B94" s="40"/>
      <c r="C94" s="41"/>
      <c r="D94" s="218" t="s">
        <v>157</v>
      </c>
      <c r="E94" s="41"/>
      <c r="F94" s="219" t="s">
        <v>2832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157</v>
      </c>
      <c r="AU94" s="18" t="s">
        <v>80</v>
      </c>
    </row>
    <row r="95" s="2" customFormat="1" ht="33" customHeight="1">
      <c r="A95" s="39"/>
      <c r="B95" s="40"/>
      <c r="C95" s="205" t="s">
        <v>163</v>
      </c>
      <c r="D95" s="205" t="s">
        <v>150</v>
      </c>
      <c r="E95" s="206" t="s">
        <v>2833</v>
      </c>
      <c r="F95" s="207" t="s">
        <v>2834</v>
      </c>
      <c r="G95" s="208" t="s">
        <v>1808</v>
      </c>
      <c r="H95" s="209">
        <v>2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155</v>
      </c>
      <c r="AT95" s="216" t="s">
        <v>150</v>
      </c>
      <c r="AU95" s="216" t="s">
        <v>80</v>
      </c>
      <c r="AY95" s="18" t="s">
        <v>148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155</v>
      </c>
      <c r="BM95" s="216" t="s">
        <v>193</v>
      </c>
    </row>
    <row r="96" s="2" customFormat="1">
      <c r="A96" s="39"/>
      <c r="B96" s="40"/>
      <c r="C96" s="41"/>
      <c r="D96" s="218" t="s">
        <v>157</v>
      </c>
      <c r="E96" s="41"/>
      <c r="F96" s="219" t="s">
        <v>2834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157</v>
      </c>
      <c r="AU96" s="18" t="s">
        <v>80</v>
      </c>
    </row>
    <row r="97" s="2" customFormat="1" ht="21.75" customHeight="1">
      <c r="A97" s="39"/>
      <c r="B97" s="40"/>
      <c r="C97" s="205" t="s">
        <v>155</v>
      </c>
      <c r="D97" s="205" t="s">
        <v>150</v>
      </c>
      <c r="E97" s="206" t="s">
        <v>2835</v>
      </c>
      <c r="F97" s="207" t="s">
        <v>2836</v>
      </c>
      <c r="G97" s="208" t="s">
        <v>1808</v>
      </c>
      <c r="H97" s="209">
        <v>2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155</v>
      </c>
      <c r="AT97" s="216" t="s">
        <v>150</v>
      </c>
      <c r="AU97" s="216" t="s">
        <v>80</v>
      </c>
      <c r="AY97" s="18" t="s">
        <v>148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155</v>
      </c>
      <c r="BM97" s="216" t="s">
        <v>205</v>
      </c>
    </row>
    <row r="98" s="2" customFormat="1">
      <c r="A98" s="39"/>
      <c r="B98" s="40"/>
      <c r="C98" s="41"/>
      <c r="D98" s="218" t="s">
        <v>157</v>
      </c>
      <c r="E98" s="41"/>
      <c r="F98" s="219" t="s">
        <v>2836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157</v>
      </c>
      <c r="AU98" s="18" t="s">
        <v>80</v>
      </c>
    </row>
    <row r="99" s="2" customFormat="1" ht="16.5" customHeight="1">
      <c r="A99" s="39"/>
      <c r="B99" s="40"/>
      <c r="C99" s="205" t="s">
        <v>186</v>
      </c>
      <c r="D99" s="205" t="s">
        <v>150</v>
      </c>
      <c r="E99" s="206" t="s">
        <v>2837</v>
      </c>
      <c r="F99" s="207" t="s">
        <v>2838</v>
      </c>
      <c r="G99" s="208" t="s">
        <v>1808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155</v>
      </c>
      <c r="AT99" s="216" t="s">
        <v>150</v>
      </c>
      <c r="AU99" s="216" t="s">
        <v>80</v>
      </c>
      <c r="AY99" s="18" t="s">
        <v>148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155</v>
      </c>
      <c r="BM99" s="216" t="s">
        <v>217</v>
      </c>
    </row>
    <row r="100" s="2" customFormat="1">
      <c r="A100" s="39"/>
      <c r="B100" s="40"/>
      <c r="C100" s="41"/>
      <c r="D100" s="218" t="s">
        <v>157</v>
      </c>
      <c r="E100" s="41"/>
      <c r="F100" s="219" t="s">
        <v>2838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157</v>
      </c>
      <c r="AU100" s="18" t="s">
        <v>80</v>
      </c>
    </row>
    <row r="101" s="2" customFormat="1" ht="24.15" customHeight="1">
      <c r="A101" s="39"/>
      <c r="B101" s="40"/>
      <c r="C101" s="205" t="s">
        <v>193</v>
      </c>
      <c r="D101" s="205" t="s">
        <v>150</v>
      </c>
      <c r="E101" s="206" t="s">
        <v>2839</v>
      </c>
      <c r="F101" s="207" t="s">
        <v>2840</v>
      </c>
      <c r="G101" s="208" t="s">
        <v>1808</v>
      </c>
      <c r="H101" s="209">
        <v>2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155</v>
      </c>
      <c r="AT101" s="216" t="s">
        <v>150</v>
      </c>
      <c r="AU101" s="216" t="s">
        <v>80</v>
      </c>
      <c r="AY101" s="18" t="s">
        <v>148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155</v>
      </c>
      <c r="BM101" s="216" t="s">
        <v>231</v>
      </c>
    </row>
    <row r="102" s="2" customFormat="1">
      <c r="A102" s="39"/>
      <c r="B102" s="40"/>
      <c r="C102" s="41"/>
      <c r="D102" s="218" t="s">
        <v>157</v>
      </c>
      <c r="E102" s="41"/>
      <c r="F102" s="219" t="s">
        <v>2840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157</v>
      </c>
      <c r="AU102" s="18" t="s">
        <v>80</v>
      </c>
    </row>
    <row r="103" s="2" customFormat="1" ht="16.5" customHeight="1">
      <c r="A103" s="39"/>
      <c r="B103" s="40"/>
      <c r="C103" s="205" t="s">
        <v>199</v>
      </c>
      <c r="D103" s="205" t="s">
        <v>150</v>
      </c>
      <c r="E103" s="206" t="s">
        <v>2841</v>
      </c>
      <c r="F103" s="207" t="s">
        <v>2842</v>
      </c>
      <c r="G103" s="208" t="s">
        <v>1808</v>
      </c>
      <c r="H103" s="209">
        <v>35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155</v>
      </c>
      <c r="AT103" s="216" t="s">
        <v>150</v>
      </c>
      <c r="AU103" s="216" t="s">
        <v>80</v>
      </c>
      <c r="AY103" s="18" t="s">
        <v>148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155</v>
      </c>
      <c r="BM103" s="216" t="s">
        <v>243</v>
      </c>
    </row>
    <row r="104" s="2" customFormat="1">
      <c r="A104" s="39"/>
      <c r="B104" s="40"/>
      <c r="C104" s="41"/>
      <c r="D104" s="218" t="s">
        <v>157</v>
      </c>
      <c r="E104" s="41"/>
      <c r="F104" s="219" t="s">
        <v>2842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157</v>
      </c>
      <c r="AU104" s="18" t="s">
        <v>80</v>
      </c>
    </row>
    <row r="105" s="2" customFormat="1" ht="16.5" customHeight="1">
      <c r="A105" s="39"/>
      <c r="B105" s="40"/>
      <c r="C105" s="205" t="s">
        <v>205</v>
      </c>
      <c r="D105" s="205" t="s">
        <v>150</v>
      </c>
      <c r="E105" s="206" t="s">
        <v>2843</v>
      </c>
      <c r="F105" s="207" t="s">
        <v>2844</v>
      </c>
      <c r="G105" s="208" t="s">
        <v>220</v>
      </c>
      <c r="H105" s="209">
        <v>590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155</v>
      </c>
      <c r="AT105" s="216" t="s">
        <v>150</v>
      </c>
      <c r="AU105" s="216" t="s">
        <v>80</v>
      </c>
      <c r="AY105" s="18" t="s">
        <v>148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155</v>
      </c>
      <c r="BM105" s="216" t="s">
        <v>261</v>
      </c>
    </row>
    <row r="106" s="2" customFormat="1">
      <c r="A106" s="39"/>
      <c r="B106" s="40"/>
      <c r="C106" s="41"/>
      <c r="D106" s="218" t="s">
        <v>157</v>
      </c>
      <c r="E106" s="41"/>
      <c r="F106" s="219" t="s">
        <v>2844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157</v>
      </c>
      <c r="AU106" s="18" t="s">
        <v>80</v>
      </c>
    </row>
    <row r="107" s="2" customFormat="1" ht="16.5" customHeight="1">
      <c r="A107" s="39"/>
      <c r="B107" s="40"/>
      <c r="C107" s="205" t="s">
        <v>179</v>
      </c>
      <c r="D107" s="205" t="s">
        <v>150</v>
      </c>
      <c r="E107" s="206" t="s">
        <v>2845</v>
      </c>
      <c r="F107" s="207" t="s">
        <v>2846</v>
      </c>
      <c r="G107" s="208" t="s">
        <v>220</v>
      </c>
      <c r="H107" s="209">
        <v>80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155</v>
      </c>
      <c r="AT107" s="216" t="s">
        <v>150</v>
      </c>
      <c r="AU107" s="216" t="s">
        <v>80</v>
      </c>
      <c r="AY107" s="18" t="s">
        <v>148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155</v>
      </c>
      <c r="BM107" s="216" t="s">
        <v>277</v>
      </c>
    </row>
    <row r="108" s="2" customFormat="1">
      <c r="A108" s="39"/>
      <c r="B108" s="40"/>
      <c r="C108" s="41"/>
      <c r="D108" s="218" t="s">
        <v>157</v>
      </c>
      <c r="E108" s="41"/>
      <c r="F108" s="219" t="s">
        <v>2846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157</v>
      </c>
      <c r="AU108" s="18" t="s">
        <v>80</v>
      </c>
    </row>
    <row r="109" s="2" customFormat="1" ht="16.5" customHeight="1">
      <c r="A109" s="39"/>
      <c r="B109" s="40"/>
      <c r="C109" s="205" t="s">
        <v>217</v>
      </c>
      <c r="D109" s="205" t="s">
        <v>150</v>
      </c>
      <c r="E109" s="206" t="s">
        <v>2847</v>
      </c>
      <c r="F109" s="207" t="s">
        <v>2848</v>
      </c>
      <c r="G109" s="208" t="s">
        <v>220</v>
      </c>
      <c r="H109" s="209">
        <v>95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155</v>
      </c>
      <c r="AT109" s="216" t="s">
        <v>150</v>
      </c>
      <c r="AU109" s="216" t="s">
        <v>80</v>
      </c>
      <c r="AY109" s="18" t="s">
        <v>148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155</v>
      </c>
      <c r="BM109" s="216" t="s">
        <v>289</v>
      </c>
    </row>
    <row r="110" s="2" customFormat="1">
      <c r="A110" s="39"/>
      <c r="B110" s="40"/>
      <c r="C110" s="41"/>
      <c r="D110" s="218" t="s">
        <v>157</v>
      </c>
      <c r="E110" s="41"/>
      <c r="F110" s="219" t="s">
        <v>2848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157</v>
      </c>
      <c r="AU110" s="18" t="s">
        <v>80</v>
      </c>
    </row>
    <row r="111" s="2" customFormat="1" ht="16.5" customHeight="1">
      <c r="A111" s="39"/>
      <c r="B111" s="40"/>
      <c r="C111" s="205" t="s">
        <v>224</v>
      </c>
      <c r="D111" s="205" t="s">
        <v>150</v>
      </c>
      <c r="E111" s="206" t="s">
        <v>2849</v>
      </c>
      <c r="F111" s="207" t="s">
        <v>2850</v>
      </c>
      <c r="G111" s="208" t="s">
        <v>220</v>
      </c>
      <c r="H111" s="209">
        <v>15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155</v>
      </c>
      <c r="AT111" s="216" t="s">
        <v>150</v>
      </c>
      <c r="AU111" s="216" t="s">
        <v>80</v>
      </c>
      <c r="AY111" s="18" t="s">
        <v>148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155</v>
      </c>
      <c r="BM111" s="216" t="s">
        <v>303</v>
      </c>
    </row>
    <row r="112" s="2" customFormat="1">
      <c r="A112" s="39"/>
      <c r="B112" s="40"/>
      <c r="C112" s="41"/>
      <c r="D112" s="218" t="s">
        <v>157</v>
      </c>
      <c r="E112" s="41"/>
      <c r="F112" s="219" t="s">
        <v>2850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157</v>
      </c>
      <c r="AU112" s="18" t="s">
        <v>80</v>
      </c>
    </row>
    <row r="113" s="2" customFormat="1" ht="16.5" customHeight="1">
      <c r="A113" s="39"/>
      <c r="B113" s="40"/>
      <c r="C113" s="205" t="s">
        <v>231</v>
      </c>
      <c r="D113" s="205" t="s">
        <v>150</v>
      </c>
      <c r="E113" s="206" t="s">
        <v>2851</v>
      </c>
      <c r="F113" s="207" t="s">
        <v>2852</v>
      </c>
      <c r="G113" s="208" t="s">
        <v>220</v>
      </c>
      <c r="H113" s="209">
        <v>15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155</v>
      </c>
      <c r="AT113" s="216" t="s">
        <v>150</v>
      </c>
      <c r="AU113" s="216" t="s">
        <v>80</v>
      </c>
      <c r="AY113" s="18" t="s">
        <v>148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155</v>
      </c>
      <c r="BM113" s="216" t="s">
        <v>315</v>
      </c>
    </row>
    <row r="114" s="2" customFormat="1">
      <c r="A114" s="39"/>
      <c r="B114" s="40"/>
      <c r="C114" s="41"/>
      <c r="D114" s="218" t="s">
        <v>157</v>
      </c>
      <c r="E114" s="41"/>
      <c r="F114" s="219" t="s">
        <v>2852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157</v>
      </c>
      <c r="AU114" s="18" t="s">
        <v>80</v>
      </c>
    </row>
    <row r="115" s="12" customFormat="1" ht="25.92" customHeight="1">
      <c r="A115" s="12"/>
      <c r="B115" s="189"/>
      <c r="C115" s="190"/>
      <c r="D115" s="191" t="s">
        <v>71</v>
      </c>
      <c r="E115" s="192" t="s">
        <v>1827</v>
      </c>
      <c r="F115" s="192" t="s">
        <v>2853</v>
      </c>
      <c r="G115" s="190"/>
      <c r="H115" s="190"/>
      <c r="I115" s="193"/>
      <c r="J115" s="194">
        <f>BK115</f>
        <v>0</v>
      </c>
      <c r="K115" s="190"/>
      <c r="L115" s="195"/>
      <c r="M115" s="196"/>
      <c r="N115" s="197"/>
      <c r="O115" s="197"/>
      <c r="P115" s="198">
        <f>SUM(P116:P129)</f>
        <v>0</v>
      </c>
      <c r="Q115" s="197"/>
      <c r="R115" s="198">
        <f>SUM(R116:R129)</f>
        <v>0</v>
      </c>
      <c r="S115" s="197"/>
      <c r="T115" s="199">
        <f>SUM(T116:T129)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80</v>
      </c>
      <c r="AT115" s="201" t="s">
        <v>71</v>
      </c>
      <c r="AU115" s="201" t="s">
        <v>72</v>
      </c>
      <c r="AY115" s="200" t="s">
        <v>148</v>
      </c>
      <c r="BK115" s="202">
        <f>SUM(BK116:BK129)</f>
        <v>0</v>
      </c>
    </row>
    <row r="116" s="2" customFormat="1" ht="21.75" customHeight="1">
      <c r="A116" s="39"/>
      <c r="B116" s="40"/>
      <c r="C116" s="205" t="s">
        <v>237</v>
      </c>
      <c r="D116" s="205" t="s">
        <v>150</v>
      </c>
      <c r="E116" s="206" t="s">
        <v>2835</v>
      </c>
      <c r="F116" s="207" t="s">
        <v>2836</v>
      </c>
      <c r="G116" s="208" t="s">
        <v>1808</v>
      </c>
      <c r="H116" s="209">
        <v>2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155</v>
      </c>
      <c r="AT116" s="216" t="s">
        <v>150</v>
      </c>
      <c r="AU116" s="216" t="s">
        <v>80</v>
      </c>
      <c r="AY116" s="18" t="s">
        <v>148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155</v>
      </c>
      <c r="BM116" s="216" t="s">
        <v>331</v>
      </c>
    </row>
    <row r="117" s="2" customFormat="1">
      <c r="A117" s="39"/>
      <c r="B117" s="40"/>
      <c r="C117" s="41"/>
      <c r="D117" s="218" t="s">
        <v>157</v>
      </c>
      <c r="E117" s="41"/>
      <c r="F117" s="219" t="s">
        <v>2836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157</v>
      </c>
      <c r="AU117" s="18" t="s">
        <v>80</v>
      </c>
    </row>
    <row r="118" s="2" customFormat="1" ht="24.15" customHeight="1">
      <c r="A118" s="39"/>
      <c r="B118" s="40"/>
      <c r="C118" s="205" t="s">
        <v>243</v>
      </c>
      <c r="D118" s="205" t="s">
        <v>150</v>
      </c>
      <c r="E118" s="206" t="s">
        <v>2839</v>
      </c>
      <c r="F118" s="207" t="s">
        <v>2840</v>
      </c>
      <c r="G118" s="208" t="s">
        <v>1808</v>
      </c>
      <c r="H118" s="209">
        <v>1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155</v>
      </c>
      <c r="AT118" s="216" t="s">
        <v>150</v>
      </c>
      <c r="AU118" s="216" t="s">
        <v>80</v>
      </c>
      <c r="AY118" s="18" t="s">
        <v>148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155</v>
      </c>
      <c r="BM118" s="216" t="s">
        <v>350</v>
      </c>
    </row>
    <row r="119" s="2" customFormat="1">
      <c r="A119" s="39"/>
      <c r="B119" s="40"/>
      <c r="C119" s="41"/>
      <c r="D119" s="218" t="s">
        <v>157</v>
      </c>
      <c r="E119" s="41"/>
      <c r="F119" s="219" t="s">
        <v>2840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157</v>
      </c>
      <c r="AU119" s="18" t="s">
        <v>80</v>
      </c>
    </row>
    <row r="120" s="2" customFormat="1" ht="16.5" customHeight="1">
      <c r="A120" s="39"/>
      <c r="B120" s="40"/>
      <c r="C120" s="205" t="s">
        <v>8</v>
      </c>
      <c r="D120" s="205" t="s">
        <v>150</v>
      </c>
      <c r="E120" s="206" t="s">
        <v>2841</v>
      </c>
      <c r="F120" s="207" t="s">
        <v>2842</v>
      </c>
      <c r="G120" s="208" t="s">
        <v>1808</v>
      </c>
      <c r="H120" s="209">
        <v>10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155</v>
      </c>
      <c r="AT120" s="216" t="s">
        <v>150</v>
      </c>
      <c r="AU120" s="216" t="s">
        <v>80</v>
      </c>
      <c r="AY120" s="18" t="s">
        <v>148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155</v>
      </c>
      <c r="BM120" s="216" t="s">
        <v>365</v>
      </c>
    </row>
    <row r="121" s="2" customFormat="1">
      <c r="A121" s="39"/>
      <c r="B121" s="40"/>
      <c r="C121" s="41"/>
      <c r="D121" s="218" t="s">
        <v>157</v>
      </c>
      <c r="E121" s="41"/>
      <c r="F121" s="219" t="s">
        <v>2842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157</v>
      </c>
      <c r="AU121" s="18" t="s">
        <v>80</v>
      </c>
    </row>
    <row r="122" s="2" customFormat="1" ht="16.5" customHeight="1">
      <c r="A122" s="39"/>
      <c r="B122" s="40"/>
      <c r="C122" s="205" t="s">
        <v>261</v>
      </c>
      <c r="D122" s="205" t="s">
        <v>150</v>
      </c>
      <c r="E122" s="206" t="s">
        <v>2843</v>
      </c>
      <c r="F122" s="207" t="s">
        <v>2844</v>
      </c>
      <c r="G122" s="208" t="s">
        <v>220</v>
      </c>
      <c r="H122" s="209">
        <v>220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155</v>
      </c>
      <c r="AT122" s="216" t="s">
        <v>150</v>
      </c>
      <c r="AU122" s="216" t="s">
        <v>80</v>
      </c>
      <c r="AY122" s="18" t="s">
        <v>148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155</v>
      </c>
      <c r="BM122" s="216" t="s">
        <v>383</v>
      </c>
    </row>
    <row r="123" s="2" customFormat="1">
      <c r="A123" s="39"/>
      <c r="B123" s="40"/>
      <c r="C123" s="41"/>
      <c r="D123" s="218" t="s">
        <v>157</v>
      </c>
      <c r="E123" s="41"/>
      <c r="F123" s="219" t="s">
        <v>2844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157</v>
      </c>
      <c r="AU123" s="18" t="s">
        <v>80</v>
      </c>
    </row>
    <row r="124" s="2" customFormat="1" ht="16.5" customHeight="1">
      <c r="A124" s="39"/>
      <c r="B124" s="40"/>
      <c r="C124" s="205" t="s">
        <v>268</v>
      </c>
      <c r="D124" s="205" t="s">
        <v>150</v>
      </c>
      <c r="E124" s="206" t="s">
        <v>2845</v>
      </c>
      <c r="F124" s="207" t="s">
        <v>2846</v>
      </c>
      <c r="G124" s="208" t="s">
        <v>220</v>
      </c>
      <c r="H124" s="209">
        <v>80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155</v>
      </c>
      <c r="AT124" s="216" t="s">
        <v>150</v>
      </c>
      <c r="AU124" s="216" t="s">
        <v>80</v>
      </c>
      <c r="AY124" s="18" t="s">
        <v>148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155</v>
      </c>
      <c r="BM124" s="216" t="s">
        <v>395</v>
      </c>
    </row>
    <row r="125" s="2" customFormat="1">
      <c r="A125" s="39"/>
      <c r="B125" s="40"/>
      <c r="C125" s="41"/>
      <c r="D125" s="218" t="s">
        <v>157</v>
      </c>
      <c r="E125" s="41"/>
      <c r="F125" s="219" t="s">
        <v>2846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157</v>
      </c>
      <c r="AU125" s="18" t="s">
        <v>80</v>
      </c>
    </row>
    <row r="126" s="2" customFormat="1" ht="16.5" customHeight="1">
      <c r="A126" s="39"/>
      <c r="B126" s="40"/>
      <c r="C126" s="205" t="s">
        <v>277</v>
      </c>
      <c r="D126" s="205" t="s">
        <v>150</v>
      </c>
      <c r="E126" s="206" t="s">
        <v>2849</v>
      </c>
      <c r="F126" s="207" t="s">
        <v>2850</v>
      </c>
      <c r="G126" s="208" t="s">
        <v>220</v>
      </c>
      <c r="H126" s="209">
        <v>15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155</v>
      </c>
      <c r="AT126" s="216" t="s">
        <v>150</v>
      </c>
      <c r="AU126" s="216" t="s">
        <v>80</v>
      </c>
      <c r="AY126" s="18" t="s">
        <v>148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155</v>
      </c>
      <c r="BM126" s="216" t="s">
        <v>406</v>
      </c>
    </row>
    <row r="127" s="2" customFormat="1">
      <c r="A127" s="39"/>
      <c r="B127" s="40"/>
      <c r="C127" s="41"/>
      <c r="D127" s="218" t="s">
        <v>157</v>
      </c>
      <c r="E127" s="41"/>
      <c r="F127" s="219" t="s">
        <v>2850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157</v>
      </c>
      <c r="AU127" s="18" t="s">
        <v>80</v>
      </c>
    </row>
    <row r="128" s="2" customFormat="1" ht="16.5" customHeight="1">
      <c r="A128" s="39"/>
      <c r="B128" s="40"/>
      <c r="C128" s="205" t="s">
        <v>283</v>
      </c>
      <c r="D128" s="205" t="s">
        <v>150</v>
      </c>
      <c r="E128" s="206" t="s">
        <v>2851</v>
      </c>
      <c r="F128" s="207" t="s">
        <v>2852</v>
      </c>
      <c r="G128" s="208" t="s">
        <v>220</v>
      </c>
      <c r="H128" s="209">
        <v>15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155</v>
      </c>
      <c r="AT128" s="216" t="s">
        <v>150</v>
      </c>
      <c r="AU128" s="216" t="s">
        <v>80</v>
      </c>
      <c r="AY128" s="18" t="s">
        <v>148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155</v>
      </c>
      <c r="BM128" s="216" t="s">
        <v>424</v>
      </c>
    </row>
    <row r="129" s="2" customFormat="1">
      <c r="A129" s="39"/>
      <c r="B129" s="40"/>
      <c r="C129" s="41"/>
      <c r="D129" s="218" t="s">
        <v>157</v>
      </c>
      <c r="E129" s="41"/>
      <c r="F129" s="219" t="s">
        <v>2852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157</v>
      </c>
      <c r="AU129" s="18" t="s">
        <v>80</v>
      </c>
    </row>
    <row r="130" s="12" customFormat="1" ht="25.92" customHeight="1">
      <c r="A130" s="12"/>
      <c r="B130" s="189"/>
      <c r="C130" s="190"/>
      <c r="D130" s="191" t="s">
        <v>71</v>
      </c>
      <c r="E130" s="192" t="s">
        <v>1870</v>
      </c>
      <c r="F130" s="192" t="s">
        <v>2854</v>
      </c>
      <c r="G130" s="190"/>
      <c r="H130" s="190"/>
      <c r="I130" s="193"/>
      <c r="J130" s="194">
        <f>BK130</f>
        <v>0</v>
      </c>
      <c r="K130" s="190"/>
      <c r="L130" s="195"/>
      <c r="M130" s="196"/>
      <c r="N130" s="197"/>
      <c r="O130" s="197"/>
      <c r="P130" s="198">
        <f>SUM(P131:P134)</f>
        <v>0</v>
      </c>
      <c r="Q130" s="197"/>
      <c r="R130" s="198">
        <f>SUM(R131:R134)</f>
        <v>0</v>
      </c>
      <c r="S130" s="197"/>
      <c r="T130" s="199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80</v>
      </c>
      <c r="AT130" s="201" t="s">
        <v>71</v>
      </c>
      <c r="AU130" s="201" t="s">
        <v>72</v>
      </c>
      <c r="AY130" s="200" t="s">
        <v>148</v>
      </c>
      <c r="BK130" s="202">
        <f>SUM(BK131:BK134)</f>
        <v>0</v>
      </c>
    </row>
    <row r="131" s="2" customFormat="1" ht="16.5" customHeight="1">
      <c r="A131" s="39"/>
      <c r="B131" s="40"/>
      <c r="C131" s="205" t="s">
        <v>289</v>
      </c>
      <c r="D131" s="205" t="s">
        <v>150</v>
      </c>
      <c r="E131" s="206" t="s">
        <v>2843</v>
      </c>
      <c r="F131" s="207" t="s">
        <v>2844</v>
      </c>
      <c r="G131" s="208" t="s">
        <v>220</v>
      </c>
      <c r="H131" s="209">
        <v>1345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155</v>
      </c>
      <c r="AT131" s="216" t="s">
        <v>150</v>
      </c>
      <c r="AU131" s="216" t="s">
        <v>80</v>
      </c>
      <c r="AY131" s="18" t="s">
        <v>148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155</v>
      </c>
      <c r="BM131" s="216" t="s">
        <v>436</v>
      </c>
    </row>
    <row r="132" s="2" customFormat="1">
      <c r="A132" s="39"/>
      <c r="B132" s="40"/>
      <c r="C132" s="41"/>
      <c r="D132" s="218" t="s">
        <v>157</v>
      </c>
      <c r="E132" s="41"/>
      <c r="F132" s="219" t="s">
        <v>2844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157</v>
      </c>
      <c r="AU132" s="18" t="s">
        <v>80</v>
      </c>
    </row>
    <row r="133" s="2" customFormat="1" ht="16.5" customHeight="1">
      <c r="A133" s="39"/>
      <c r="B133" s="40"/>
      <c r="C133" s="205" t="s">
        <v>7</v>
      </c>
      <c r="D133" s="205" t="s">
        <v>150</v>
      </c>
      <c r="E133" s="206" t="s">
        <v>2851</v>
      </c>
      <c r="F133" s="207" t="s">
        <v>2852</v>
      </c>
      <c r="G133" s="208" t="s">
        <v>220</v>
      </c>
      <c r="H133" s="209">
        <v>15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155</v>
      </c>
      <c r="AT133" s="216" t="s">
        <v>150</v>
      </c>
      <c r="AU133" s="216" t="s">
        <v>80</v>
      </c>
      <c r="AY133" s="18" t="s">
        <v>148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155</v>
      </c>
      <c r="BM133" s="216" t="s">
        <v>453</v>
      </c>
    </row>
    <row r="134" s="2" customFormat="1">
      <c r="A134" s="39"/>
      <c r="B134" s="40"/>
      <c r="C134" s="41"/>
      <c r="D134" s="218" t="s">
        <v>157</v>
      </c>
      <c r="E134" s="41"/>
      <c r="F134" s="219" t="s">
        <v>2852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157</v>
      </c>
      <c r="AU134" s="18" t="s">
        <v>80</v>
      </c>
    </row>
    <row r="135" s="12" customFormat="1" ht="25.92" customHeight="1">
      <c r="A135" s="12"/>
      <c r="B135" s="189"/>
      <c r="C135" s="190"/>
      <c r="D135" s="191" t="s">
        <v>71</v>
      </c>
      <c r="E135" s="192" t="s">
        <v>2855</v>
      </c>
      <c r="F135" s="192" t="s">
        <v>2856</v>
      </c>
      <c r="G135" s="190"/>
      <c r="H135" s="190"/>
      <c r="I135" s="193"/>
      <c r="J135" s="194">
        <f>BK135</f>
        <v>0</v>
      </c>
      <c r="K135" s="190"/>
      <c r="L135" s="195"/>
      <c r="M135" s="196"/>
      <c r="N135" s="197"/>
      <c r="O135" s="197"/>
      <c r="P135" s="198">
        <f>SUM(P136:P147)</f>
        <v>0</v>
      </c>
      <c r="Q135" s="197"/>
      <c r="R135" s="198">
        <f>SUM(R136:R147)</f>
        <v>0</v>
      </c>
      <c r="S135" s="197"/>
      <c r="T135" s="199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80</v>
      </c>
      <c r="AT135" s="201" t="s">
        <v>71</v>
      </c>
      <c r="AU135" s="201" t="s">
        <v>72</v>
      </c>
      <c r="AY135" s="200" t="s">
        <v>148</v>
      </c>
      <c r="BK135" s="202">
        <f>SUM(BK136:BK147)</f>
        <v>0</v>
      </c>
    </row>
    <row r="136" s="2" customFormat="1" ht="16.5" customHeight="1">
      <c r="A136" s="39"/>
      <c r="B136" s="40"/>
      <c r="C136" s="205" t="s">
        <v>303</v>
      </c>
      <c r="D136" s="205" t="s">
        <v>150</v>
      </c>
      <c r="E136" s="206" t="s">
        <v>2857</v>
      </c>
      <c r="F136" s="207" t="s">
        <v>2858</v>
      </c>
      <c r="G136" s="208" t="s">
        <v>1808</v>
      </c>
      <c r="H136" s="209">
        <v>1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155</v>
      </c>
      <c r="AT136" s="216" t="s">
        <v>150</v>
      </c>
      <c r="AU136" s="216" t="s">
        <v>80</v>
      </c>
      <c r="AY136" s="18" t="s">
        <v>148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155</v>
      </c>
      <c r="BM136" s="216" t="s">
        <v>475</v>
      </c>
    </row>
    <row r="137" s="2" customFormat="1">
      <c r="A137" s="39"/>
      <c r="B137" s="40"/>
      <c r="C137" s="41"/>
      <c r="D137" s="218" t="s">
        <v>157</v>
      </c>
      <c r="E137" s="41"/>
      <c r="F137" s="219" t="s">
        <v>2858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157</v>
      </c>
      <c r="AU137" s="18" t="s">
        <v>80</v>
      </c>
    </row>
    <row r="138" s="2" customFormat="1" ht="24.15" customHeight="1">
      <c r="A138" s="39"/>
      <c r="B138" s="40"/>
      <c r="C138" s="205" t="s">
        <v>309</v>
      </c>
      <c r="D138" s="205" t="s">
        <v>150</v>
      </c>
      <c r="E138" s="206" t="s">
        <v>2859</v>
      </c>
      <c r="F138" s="207" t="s">
        <v>2860</v>
      </c>
      <c r="G138" s="208" t="s">
        <v>1808</v>
      </c>
      <c r="H138" s="209">
        <v>1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155</v>
      </c>
      <c r="AT138" s="216" t="s">
        <v>150</v>
      </c>
      <c r="AU138" s="216" t="s">
        <v>80</v>
      </c>
      <c r="AY138" s="18" t="s">
        <v>148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155</v>
      </c>
      <c r="BM138" s="216" t="s">
        <v>492</v>
      </c>
    </row>
    <row r="139" s="2" customFormat="1">
      <c r="A139" s="39"/>
      <c r="B139" s="40"/>
      <c r="C139" s="41"/>
      <c r="D139" s="218" t="s">
        <v>157</v>
      </c>
      <c r="E139" s="41"/>
      <c r="F139" s="219" t="s">
        <v>2860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157</v>
      </c>
      <c r="AU139" s="18" t="s">
        <v>80</v>
      </c>
    </row>
    <row r="140" s="2" customFormat="1" ht="16.5" customHeight="1">
      <c r="A140" s="39"/>
      <c r="B140" s="40"/>
      <c r="C140" s="205" t="s">
        <v>315</v>
      </c>
      <c r="D140" s="205" t="s">
        <v>150</v>
      </c>
      <c r="E140" s="206" t="s">
        <v>2841</v>
      </c>
      <c r="F140" s="207" t="s">
        <v>2842</v>
      </c>
      <c r="G140" s="208" t="s">
        <v>1808</v>
      </c>
      <c r="H140" s="209">
        <v>5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155</v>
      </c>
      <c r="AT140" s="216" t="s">
        <v>150</v>
      </c>
      <c r="AU140" s="216" t="s">
        <v>80</v>
      </c>
      <c r="AY140" s="18" t="s">
        <v>148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155</v>
      </c>
      <c r="BM140" s="216" t="s">
        <v>506</v>
      </c>
    </row>
    <row r="141" s="2" customFormat="1">
      <c r="A141" s="39"/>
      <c r="B141" s="40"/>
      <c r="C141" s="41"/>
      <c r="D141" s="218" t="s">
        <v>157</v>
      </c>
      <c r="E141" s="41"/>
      <c r="F141" s="219" t="s">
        <v>2842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157</v>
      </c>
      <c r="AU141" s="18" t="s">
        <v>80</v>
      </c>
    </row>
    <row r="142" s="2" customFormat="1" ht="16.5" customHeight="1">
      <c r="A142" s="39"/>
      <c r="B142" s="40"/>
      <c r="C142" s="205" t="s">
        <v>322</v>
      </c>
      <c r="D142" s="205" t="s">
        <v>150</v>
      </c>
      <c r="E142" s="206" t="s">
        <v>2861</v>
      </c>
      <c r="F142" s="207" t="s">
        <v>2862</v>
      </c>
      <c r="G142" s="208" t="s">
        <v>220</v>
      </c>
      <c r="H142" s="209">
        <v>15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155</v>
      </c>
      <c r="AT142" s="216" t="s">
        <v>150</v>
      </c>
      <c r="AU142" s="216" t="s">
        <v>80</v>
      </c>
      <c r="AY142" s="18" t="s">
        <v>148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155</v>
      </c>
      <c r="BM142" s="216" t="s">
        <v>522</v>
      </c>
    </row>
    <row r="143" s="2" customFormat="1">
      <c r="A143" s="39"/>
      <c r="B143" s="40"/>
      <c r="C143" s="41"/>
      <c r="D143" s="218" t="s">
        <v>157</v>
      </c>
      <c r="E143" s="41"/>
      <c r="F143" s="219" t="s">
        <v>2862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157</v>
      </c>
      <c r="AU143" s="18" t="s">
        <v>80</v>
      </c>
    </row>
    <row r="144" s="2" customFormat="1" ht="24.15" customHeight="1">
      <c r="A144" s="39"/>
      <c r="B144" s="40"/>
      <c r="C144" s="205" t="s">
        <v>331</v>
      </c>
      <c r="D144" s="205" t="s">
        <v>150</v>
      </c>
      <c r="E144" s="206" t="s">
        <v>2863</v>
      </c>
      <c r="F144" s="207" t="s">
        <v>2864</v>
      </c>
      <c r="G144" s="208" t="s">
        <v>1808</v>
      </c>
      <c r="H144" s="209">
        <v>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155</v>
      </c>
      <c r="AT144" s="216" t="s">
        <v>150</v>
      </c>
      <c r="AU144" s="216" t="s">
        <v>80</v>
      </c>
      <c r="AY144" s="18" t="s">
        <v>148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155</v>
      </c>
      <c r="BM144" s="216" t="s">
        <v>536</v>
      </c>
    </row>
    <row r="145" s="2" customFormat="1">
      <c r="A145" s="39"/>
      <c r="B145" s="40"/>
      <c r="C145" s="41"/>
      <c r="D145" s="218" t="s">
        <v>157</v>
      </c>
      <c r="E145" s="41"/>
      <c r="F145" s="219" t="s">
        <v>2864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157</v>
      </c>
      <c r="AU145" s="18" t="s">
        <v>80</v>
      </c>
    </row>
    <row r="146" s="2" customFormat="1" ht="16.5" customHeight="1">
      <c r="A146" s="39"/>
      <c r="B146" s="40"/>
      <c r="C146" s="205" t="s">
        <v>340</v>
      </c>
      <c r="D146" s="205" t="s">
        <v>150</v>
      </c>
      <c r="E146" s="206" t="s">
        <v>2865</v>
      </c>
      <c r="F146" s="207" t="s">
        <v>2844</v>
      </c>
      <c r="G146" s="208" t="s">
        <v>220</v>
      </c>
      <c r="H146" s="209">
        <v>20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155</v>
      </c>
      <c r="AT146" s="216" t="s">
        <v>150</v>
      </c>
      <c r="AU146" s="216" t="s">
        <v>80</v>
      </c>
      <c r="AY146" s="18" t="s">
        <v>148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155</v>
      </c>
      <c r="BM146" s="216" t="s">
        <v>554</v>
      </c>
    </row>
    <row r="147" s="2" customFormat="1">
      <c r="A147" s="39"/>
      <c r="B147" s="40"/>
      <c r="C147" s="41"/>
      <c r="D147" s="218" t="s">
        <v>157</v>
      </c>
      <c r="E147" s="41"/>
      <c r="F147" s="219" t="s">
        <v>2844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157</v>
      </c>
      <c r="AU147" s="18" t="s">
        <v>80</v>
      </c>
    </row>
    <row r="148" s="12" customFormat="1" ht="25.92" customHeight="1">
      <c r="A148" s="12"/>
      <c r="B148" s="189"/>
      <c r="C148" s="190"/>
      <c r="D148" s="191" t="s">
        <v>71</v>
      </c>
      <c r="E148" s="192" t="s">
        <v>2866</v>
      </c>
      <c r="F148" s="192" t="s">
        <v>2867</v>
      </c>
      <c r="G148" s="190"/>
      <c r="H148" s="190"/>
      <c r="I148" s="193"/>
      <c r="J148" s="194">
        <f>BK148</f>
        <v>0</v>
      </c>
      <c r="K148" s="190"/>
      <c r="L148" s="195"/>
      <c r="M148" s="196"/>
      <c r="N148" s="197"/>
      <c r="O148" s="197"/>
      <c r="P148" s="198">
        <f>SUM(P149:P236)</f>
        <v>0</v>
      </c>
      <c r="Q148" s="197"/>
      <c r="R148" s="198">
        <f>SUM(R149:R236)</f>
        <v>0</v>
      </c>
      <c r="S148" s="197"/>
      <c r="T148" s="199">
        <f>SUM(T149:T236)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80</v>
      </c>
      <c r="AT148" s="201" t="s">
        <v>71</v>
      </c>
      <c r="AU148" s="201" t="s">
        <v>72</v>
      </c>
      <c r="AY148" s="200" t="s">
        <v>148</v>
      </c>
      <c r="BK148" s="202">
        <f>SUM(BK149:BK236)</f>
        <v>0</v>
      </c>
    </row>
    <row r="149" s="2" customFormat="1" ht="24.15" customHeight="1">
      <c r="A149" s="39"/>
      <c r="B149" s="40"/>
      <c r="C149" s="205" t="s">
        <v>350</v>
      </c>
      <c r="D149" s="205" t="s">
        <v>150</v>
      </c>
      <c r="E149" s="206" t="s">
        <v>2868</v>
      </c>
      <c r="F149" s="207" t="s">
        <v>2869</v>
      </c>
      <c r="G149" s="208" t="s">
        <v>1808</v>
      </c>
      <c r="H149" s="209">
        <v>1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155</v>
      </c>
      <c r="AT149" s="216" t="s">
        <v>150</v>
      </c>
      <c r="AU149" s="216" t="s">
        <v>80</v>
      </c>
      <c r="AY149" s="18" t="s">
        <v>148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155</v>
      </c>
      <c r="BM149" s="216" t="s">
        <v>570</v>
      </c>
    </row>
    <row r="150" s="2" customFormat="1">
      <c r="A150" s="39"/>
      <c r="B150" s="40"/>
      <c r="C150" s="41"/>
      <c r="D150" s="218" t="s">
        <v>157</v>
      </c>
      <c r="E150" s="41"/>
      <c r="F150" s="219" t="s">
        <v>2869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157</v>
      </c>
      <c r="AU150" s="18" t="s">
        <v>80</v>
      </c>
    </row>
    <row r="151" s="2" customFormat="1" ht="16.5" customHeight="1">
      <c r="A151" s="39"/>
      <c r="B151" s="40"/>
      <c r="C151" s="205" t="s">
        <v>357</v>
      </c>
      <c r="D151" s="205" t="s">
        <v>150</v>
      </c>
      <c r="E151" s="206" t="s">
        <v>2870</v>
      </c>
      <c r="F151" s="207" t="s">
        <v>2871</v>
      </c>
      <c r="G151" s="208" t="s">
        <v>1808</v>
      </c>
      <c r="H151" s="209">
        <v>3</v>
      </c>
      <c r="I151" s="210"/>
      <c r="J151" s="211">
        <f>ROUND(I151*H151,2)</f>
        <v>0</v>
      </c>
      <c r="K151" s="207" t="s">
        <v>19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155</v>
      </c>
      <c r="AT151" s="216" t="s">
        <v>150</v>
      </c>
      <c r="AU151" s="216" t="s">
        <v>80</v>
      </c>
      <c r="AY151" s="18" t="s">
        <v>148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155</v>
      </c>
      <c r="BM151" s="216" t="s">
        <v>598</v>
      </c>
    </row>
    <row r="152" s="2" customFormat="1">
      <c r="A152" s="39"/>
      <c r="B152" s="40"/>
      <c r="C152" s="41"/>
      <c r="D152" s="218" t="s">
        <v>157</v>
      </c>
      <c r="E152" s="41"/>
      <c r="F152" s="219" t="s">
        <v>2871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157</v>
      </c>
      <c r="AU152" s="18" t="s">
        <v>80</v>
      </c>
    </row>
    <row r="153" s="2" customFormat="1" ht="21.75" customHeight="1">
      <c r="A153" s="39"/>
      <c r="B153" s="40"/>
      <c r="C153" s="205" t="s">
        <v>365</v>
      </c>
      <c r="D153" s="205" t="s">
        <v>150</v>
      </c>
      <c r="E153" s="206" t="s">
        <v>2872</v>
      </c>
      <c r="F153" s="207" t="s">
        <v>2873</v>
      </c>
      <c r="G153" s="208" t="s">
        <v>1808</v>
      </c>
      <c r="H153" s="209">
        <v>3</v>
      </c>
      <c r="I153" s="210"/>
      <c r="J153" s="211">
        <f>ROUND(I153*H153,2)</f>
        <v>0</v>
      </c>
      <c r="K153" s="207" t="s">
        <v>19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155</v>
      </c>
      <c r="AT153" s="216" t="s">
        <v>150</v>
      </c>
      <c r="AU153" s="216" t="s">
        <v>80</v>
      </c>
      <c r="AY153" s="18" t="s">
        <v>148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155</v>
      </c>
      <c r="BM153" s="216" t="s">
        <v>610</v>
      </c>
    </row>
    <row r="154" s="2" customFormat="1">
      <c r="A154" s="39"/>
      <c r="B154" s="40"/>
      <c r="C154" s="41"/>
      <c r="D154" s="218" t="s">
        <v>157</v>
      </c>
      <c r="E154" s="41"/>
      <c r="F154" s="219" t="s">
        <v>2873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157</v>
      </c>
      <c r="AU154" s="18" t="s">
        <v>80</v>
      </c>
    </row>
    <row r="155" s="2" customFormat="1" ht="16.5" customHeight="1">
      <c r="A155" s="39"/>
      <c r="B155" s="40"/>
      <c r="C155" s="205" t="s">
        <v>374</v>
      </c>
      <c r="D155" s="205" t="s">
        <v>150</v>
      </c>
      <c r="E155" s="206" t="s">
        <v>2874</v>
      </c>
      <c r="F155" s="207" t="s">
        <v>2858</v>
      </c>
      <c r="G155" s="208" t="s">
        <v>1808</v>
      </c>
      <c r="H155" s="209">
        <v>2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155</v>
      </c>
      <c r="AT155" s="216" t="s">
        <v>150</v>
      </c>
      <c r="AU155" s="216" t="s">
        <v>80</v>
      </c>
      <c r="AY155" s="18" t="s">
        <v>148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155</v>
      </c>
      <c r="BM155" s="216" t="s">
        <v>622</v>
      </c>
    </row>
    <row r="156" s="2" customFormat="1">
      <c r="A156" s="39"/>
      <c r="B156" s="40"/>
      <c r="C156" s="41"/>
      <c r="D156" s="218" t="s">
        <v>157</v>
      </c>
      <c r="E156" s="41"/>
      <c r="F156" s="219" t="s">
        <v>2858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157</v>
      </c>
      <c r="AU156" s="18" t="s">
        <v>80</v>
      </c>
    </row>
    <row r="157" s="2" customFormat="1" ht="16.5" customHeight="1">
      <c r="A157" s="39"/>
      <c r="B157" s="40"/>
      <c r="C157" s="205" t="s">
        <v>383</v>
      </c>
      <c r="D157" s="205" t="s">
        <v>150</v>
      </c>
      <c r="E157" s="206" t="s">
        <v>2875</v>
      </c>
      <c r="F157" s="207" t="s">
        <v>2876</v>
      </c>
      <c r="G157" s="208" t="s">
        <v>1808</v>
      </c>
      <c r="H157" s="209">
        <v>1</v>
      </c>
      <c r="I157" s="210"/>
      <c r="J157" s="211">
        <f>ROUND(I157*H157,2)</f>
        <v>0</v>
      </c>
      <c r="K157" s="207" t="s">
        <v>19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155</v>
      </c>
      <c r="AT157" s="216" t="s">
        <v>150</v>
      </c>
      <c r="AU157" s="216" t="s">
        <v>80</v>
      </c>
      <c r="AY157" s="18" t="s">
        <v>148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155</v>
      </c>
      <c r="BM157" s="216" t="s">
        <v>643</v>
      </c>
    </row>
    <row r="158" s="2" customFormat="1">
      <c r="A158" s="39"/>
      <c r="B158" s="40"/>
      <c r="C158" s="41"/>
      <c r="D158" s="218" t="s">
        <v>157</v>
      </c>
      <c r="E158" s="41"/>
      <c r="F158" s="219" t="s">
        <v>2876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157</v>
      </c>
      <c r="AU158" s="18" t="s">
        <v>80</v>
      </c>
    </row>
    <row r="159" s="2" customFormat="1" ht="16.5" customHeight="1">
      <c r="A159" s="39"/>
      <c r="B159" s="40"/>
      <c r="C159" s="205" t="s">
        <v>389</v>
      </c>
      <c r="D159" s="205" t="s">
        <v>150</v>
      </c>
      <c r="E159" s="206" t="s">
        <v>2877</v>
      </c>
      <c r="F159" s="207" t="s">
        <v>2878</v>
      </c>
      <c r="G159" s="208" t="s">
        <v>1808</v>
      </c>
      <c r="H159" s="209">
        <v>1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155</v>
      </c>
      <c r="AT159" s="216" t="s">
        <v>150</v>
      </c>
      <c r="AU159" s="216" t="s">
        <v>80</v>
      </c>
      <c r="AY159" s="18" t="s">
        <v>148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155</v>
      </c>
      <c r="BM159" s="216" t="s">
        <v>1013</v>
      </c>
    </row>
    <row r="160" s="2" customFormat="1">
      <c r="A160" s="39"/>
      <c r="B160" s="40"/>
      <c r="C160" s="41"/>
      <c r="D160" s="218" t="s">
        <v>157</v>
      </c>
      <c r="E160" s="41"/>
      <c r="F160" s="219" t="s">
        <v>2878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157</v>
      </c>
      <c r="AU160" s="18" t="s">
        <v>80</v>
      </c>
    </row>
    <row r="161" s="2" customFormat="1" ht="16.5" customHeight="1">
      <c r="A161" s="39"/>
      <c r="B161" s="40"/>
      <c r="C161" s="205" t="s">
        <v>395</v>
      </c>
      <c r="D161" s="205" t="s">
        <v>150</v>
      </c>
      <c r="E161" s="206" t="s">
        <v>2879</v>
      </c>
      <c r="F161" s="207" t="s">
        <v>2880</v>
      </c>
      <c r="G161" s="208" t="s">
        <v>1808</v>
      </c>
      <c r="H161" s="209">
        <v>1</v>
      </c>
      <c r="I161" s="210"/>
      <c r="J161" s="211">
        <f>ROUND(I161*H161,2)</f>
        <v>0</v>
      </c>
      <c r="K161" s="207" t="s">
        <v>19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155</v>
      </c>
      <c r="AT161" s="216" t="s">
        <v>150</v>
      </c>
      <c r="AU161" s="216" t="s">
        <v>80</v>
      </c>
      <c r="AY161" s="18" t="s">
        <v>148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155</v>
      </c>
      <c r="BM161" s="216" t="s">
        <v>1032</v>
      </c>
    </row>
    <row r="162" s="2" customFormat="1">
      <c r="A162" s="39"/>
      <c r="B162" s="40"/>
      <c r="C162" s="41"/>
      <c r="D162" s="218" t="s">
        <v>157</v>
      </c>
      <c r="E162" s="41"/>
      <c r="F162" s="219" t="s">
        <v>2880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157</v>
      </c>
      <c r="AU162" s="18" t="s">
        <v>80</v>
      </c>
    </row>
    <row r="163" s="2" customFormat="1" ht="16.5" customHeight="1">
      <c r="A163" s="39"/>
      <c r="B163" s="40"/>
      <c r="C163" s="205" t="s">
        <v>399</v>
      </c>
      <c r="D163" s="205" t="s">
        <v>150</v>
      </c>
      <c r="E163" s="206" t="s">
        <v>2881</v>
      </c>
      <c r="F163" s="207" t="s">
        <v>2882</v>
      </c>
      <c r="G163" s="208" t="s">
        <v>1808</v>
      </c>
      <c r="H163" s="209">
        <v>2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155</v>
      </c>
      <c r="AT163" s="216" t="s">
        <v>150</v>
      </c>
      <c r="AU163" s="216" t="s">
        <v>80</v>
      </c>
      <c r="AY163" s="18" t="s">
        <v>148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155</v>
      </c>
      <c r="BM163" s="216" t="s">
        <v>1045</v>
      </c>
    </row>
    <row r="164" s="2" customFormat="1">
      <c r="A164" s="39"/>
      <c r="B164" s="40"/>
      <c r="C164" s="41"/>
      <c r="D164" s="218" t="s">
        <v>157</v>
      </c>
      <c r="E164" s="41"/>
      <c r="F164" s="219" t="s">
        <v>2882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157</v>
      </c>
      <c r="AU164" s="18" t="s">
        <v>80</v>
      </c>
    </row>
    <row r="165" s="2" customFormat="1" ht="24.15" customHeight="1">
      <c r="A165" s="39"/>
      <c r="B165" s="40"/>
      <c r="C165" s="205" t="s">
        <v>406</v>
      </c>
      <c r="D165" s="205" t="s">
        <v>150</v>
      </c>
      <c r="E165" s="206" t="s">
        <v>2883</v>
      </c>
      <c r="F165" s="207" t="s">
        <v>2884</v>
      </c>
      <c r="G165" s="208" t="s">
        <v>1808</v>
      </c>
      <c r="H165" s="209">
        <v>1</v>
      </c>
      <c r="I165" s="210"/>
      <c r="J165" s="211">
        <f>ROUND(I165*H165,2)</f>
        <v>0</v>
      </c>
      <c r="K165" s="207" t="s">
        <v>19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155</v>
      </c>
      <c r="AT165" s="216" t="s">
        <v>150</v>
      </c>
      <c r="AU165" s="216" t="s">
        <v>80</v>
      </c>
      <c r="AY165" s="18" t="s">
        <v>148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155</v>
      </c>
      <c r="BM165" s="216" t="s">
        <v>1059</v>
      </c>
    </row>
    <row r="166" s="2" customFormat="1">
      <c r="A166" s="39"/>
      <c r="B166" s="40"/>
      <c r="C166" s="41"/>
      <c r="D166" s="218" t="s">
        <v>157</v>
      </c>
      <c r="E166" s="41"/>
      <c r="F166" s="219" t="s">
        <v>2884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157</v>
      </c>
      <c r="AU166" s="18" t="s">
        <v>80</v>
      </c>
    </row>
    <row r="167" s="2" customFormat="1" ht="24.15" customHeight="1">
      <c r="A167" s="39"/>
      <c r="B167" s="40"/>
      <c r="C167" s="205" t="s">
        <v>415</v>
      </c>
      <c r="D167" s="205" t="s">
        <v>150</v>
      </c>
      <c r="E167" s="206" t="s">
        <v>2885</v>
      </c>
      <c r="F167" s="207" t="s">
        <v>2886</v>
      </c>
      <c r="G167" s="208" t="s">
        <v>1808</v>
      </c>
      <c r="H167" s="209">
        <v>1</v>
      </c>
      <c r="I167" s="210"/>
      <c r="J167" s="211">
        <f>ROUND(I167*H167,2)</f>
        <v>0</v>
      </c>
      <c r="K167" s="207" t="s">
        <v>19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155</v>
      </c>
      <c r="AT167" s="216" t="s">
        <v>150</v>
      </c>
      <c r="AU167" s="216" t="s">
        <v>80</v>
      </c>
      <c r="AY167" s="18" t="s">
        <v>148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155</v>
      </c>
      <c r="BM167" s="216" t="s">
        <v>1072</v>
      </c>
    </row>
    <row r="168" s="2" customFormat="1">
      <c r="A168" s="39"/>
      <c r="B168" s="40"/>
      <c r="C168" s="41"/>
      <c r="D168" s="218" t="s">
        <v>157</v>
      </c>
      <c r="E168" s="41"/>
      <c r="F168" s="219" t="s">
        <v>2886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157</v>
      </c>
      <c r="AU168" s="18" t="s">
        <v>80</v>
      </c>
    </row>
    <row r="169" s="2" customFormat="1" ht="24.15" customHeight="1">
      <c r="A169" s="39"/>
      <c r="B169" s="40"/>
      <c r="C169" s="205" t="s">
        <v>424</v>
      </c>
      <c r="D169" s="205" t="s">
        <v>150</v>
      </c>
      <c r="E169" s="206" t="s">
        <v>2887</v>
      </c>
      <c r="F169" s="207" t="s">
        <v>2888</v>
      </c>
      <c r="G169" s="208" t="s">
        <v>1808</v>
      </c>
      <c r="H169" s="209">
        <v>1</v>
      </c>
      <c r="I169" s="210"/>
      <c r="J169" s="211">
        <f>ROUND(I169*H169,2)</f>
        <v>0</v>
      </c>
      <c r="K169" s="207" t="s">
        <v>19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155</v>
      </c>
      <c r="AT169" s="216" t="s">
        <v>150</v>
      </c>
      <c r="AU169" s="216" t="s">
        <v>80</v>
      </c>
      <c r="AY169" s="18" t="s">
        <v>148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155</v>
      </c>
      <c r="BM169" s="216" t="s">
        <v>1081</v>
      </c>
    </row>
    <row r="170" s="2" customFormat="1">
      <c r="A170" s="39"/>
      <c r="B170" s="40"/>
      <c r="C170" s="41"/>
      <c r="D170" s="218" t="s">
        <v>157</v>
      </c>
      <c r="E170" s="41"/>
      <c r="F170" s="219" t="s">
        <v>2888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157</v>
      </c>
      <c r="AU170" s="18" t="s">
        <v>80</v>
      </c>
    </row>
    <row r="171" s="2" customFormat="1" ht="24.15" customHeight="1">
      <c r="A171" s="39"/>
      <c r="B171" s="40"/>
      <c r="C171" s="205" t="s">
        <v>430</v>
      </c>
      <c r="D171" s="205" t="s">
        <v>150</v>
      </c>
      <c r="E171" s="206" t="s">
        <v>2829</v>
      </c>
      <c r="F171" s="207" t="s">
        <v>2830</v>
      </c>
      <c r="G171" s="208" t="s">
        <v>1808</v>
      </c>
      <c r="H171" s="209">
        <v>5</v>
      </c>
      <c r="I171" s="210"/>
      <c r="J171" s="211">
        <f>ROUND(I171*H171,2)</f>
        <v>0</v>
      </c>
      <c r="K171" s="207" t="s">
        <v>19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155</v>
      </c>
      <c r="AT171" s="216" t="s">
        <v>150</v>
      </c>
      <c r="AU171" s="216" t="s">
        <v>80</v>
      </c>
      <c r="AY171" s="18" t="s">
        <v>148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155</v>
      </c>
      <c r="BM171" s="216" t="s">
        <v>1094</v>
      </c>
    </row>
    <row r="172" s="2" customFormat="1">
      <c r="A172" s="39"/>
      <c r="B172" s="40"/>
      <c r="C172" s="41"/>
      <c r="D172" s="218" t="s">
        <v>157</v>
      </c>
      <c r="E172" s="41"/>
      <c r="F172" s="219" t="s">
        <v>2830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157</v>
      </c>
      <c r="AU172" s="18" t="s">
        <v>80</v>
      </c>
    </row>
    <row r="173" s="2" customFormat="1" ht="16.5" customHeight="1">
      <c r="A173" s="39"/>
      <c r="B173" s="40"/>
      <c r="C173" s="205" t="s">
        <v>436</v>
      </c>
      <c r="D173" s="205" t="s">
        <v>150</v>
      </c>
      <c r="E173" s="206" t="s">
        <v>2889</v>
      </c>
      <c r="F173" s="207" t="s">
        <v>2890</v>
      </c>
      <c r="G173" s="208" t="s">
        <v>1808</v>
      </c>
      <c r="H173" s="209">
        <v>1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155</v>
      </c>
      <c r="AT173" s="216" t="s">
        <v>150</v>
      </c>
      <c r="AU173" s="216" t="s">
        <v>80</v>
      </c>
      <c r="AY173" s="18" t="s">
        <v>148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155</v>
      </c>
      <c r="BM173" s="216" t="s">
        <v>1007</v>
      </c>
    </row>
    <row r="174" s="2" customFormat="1">
      <c r="A174" s="39"/>
      <c r="B174" s="40"/>
      <c r="C174" s="41"/>
      <c r="D174" s="218" t="s">
        <v>157</v>
      </c>
      <c r="E174" s="41"/>
      <c r="F174" s="219" t="s">
        <v>2890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157</v>
      </c>
      <c r="AU174" s="18" t="s">
        <v>80</v>
      </c>
    </row>
    <row r="175" s="2" customFormat="1" ht="21.75" customHeight="1">
      <c r="A175" s="39"/>
      <c r="B175" s="40"/>
      <c r="C175" s="205" t="s">
        <v>446</v>
      </c>
      <c r="D175" s="205" t="s">
        <v>150</v>
      </c>
      <c r="E175" s="206" t="s">
        <v>2891</v>
      </c>
      <c r="F175" s="207" t="s">
        <v>2892</v>
      </c>
      <c r="G175" s="208" t="s">
        <v>1808</v>
      </c>
      <c r="H175" s="209">
        <v>1</v>
      </c>
      <c r="I175" s="210"/>
      <c r="J175" s="211">
        <f>ROUND(I175*H175,2)</f>
        <v>0</v>
      </c>
      <c r="K175" s="207" t="s">
        <v>19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155</v>
      </c>
      <c r="AT175" s="216" t="s">
        <v>150</v>
      </c>
      <c r="AU175" s="216" t="s">
        <v>80</v>
      </c>
      <c r="AY175" s="18" t="s">
        <v>148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155</v>
      </c>
      <c r="BM175" s="216" t="s">
        <v>1119</v>
      </c>
    </row>
    <row r="176" s="2" customFormat="1">
      <c r="A176" s="39"/>
      <c r="B176" s="40"/>
      <c r="C176" s="41"/>
      <c r="D176" s="218" t="s">
        <v>157</v>
      </c>
      <c r="E176" s="41"/>
      <c r="F176" s="219" t="s">
        <v>2892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157</v>
      </c>
      <c r="AU176" s="18" t="s">
        <v>80</v>
      </c>
    </row>
    <row r="177" s="2" customFormat="1" ht="21.75" customHeight="1">
      <c r="A177" s="39"/>
      <c r="B177" s="40"/>
      <c r="C177" s="205" t="s">
        <v>453</v>
      </c>
      <c r="D177" s="205" t="s">
        <v>150</v>
      </c>
      <c r="E177" s="206" t="s">
        <v>2893</v>
      </c>
      <c r="F177" s="207" t="s">
        <v>2894</v>
      </c>
      <c r="G177" s="208" t="s">
        <v>1808</v>
      </c>
      <c r="H177" s="209">
        <v>1</v>
      </c>
      <c r="I177" s="210"/>
      <c r="J177" s="211">
        <f>ROUND(I177*H177,2)</f>
        <v>0</v>
      </c>
      <c r="K177" s="207" t="s">
        <v>19</v>
      </c>
      <c r="L177" s="45"/>
      <c r="M177" s="212" t="s">
        <v>19</v>
      </c>
      <c r="N177" s="213" t="s">
        <v>43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155</v>
      </c>
      <c r="AT177" s="216" t="s">
        <v>150</v>
      </c>
      <c r="AU177" s="216" t="s">
        <v>80</v>
      </c>
      <c r="AY177" s="18" t="s">
        <v>148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80</v>
      </c>
      <c r="BK177" s="217">
        <f>ROUND(I177*H177,2)</f>
        <v>0</v>
      </c>
      <c r="BL177" s="18" t="s">
        <v>155</v>
      </c>
      <c r="BM177" s="216" t="s">
        <v>1130</v>
      </c>
    </row>
    <row r="178" s="2" customFormat="1">
      <c r="A178" s="39"/>
      <c r="B178" s="40"/>
      <c r="C178" s="41"/>
      <c r="D178" s="218" t="s">
        <v>157</v>
      </c>
      <c r="E178" s="41"/>
      <c r="F178" s="219" t="s">
        <v>2894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157</v>
      </c>
      <c r="AU178" s="18" t="s">
        <v>80</v>
      </c>
    </row>
    <row r="179" s="2" customFormat="1" ht="16.5" customHeight="1">
      <c r="A179" s="39"/>
      <c r="B179" s="40"/>
      <c r="C179" s="205" t="s">
        <v>465</v>
      </c>
      <c r="D179" s="205" t="s">
        <v>150</v>
      </c>
      <c r="E179" s="206" t="s">
        <v>2895</v>
      </c>
      <c r="F179" s="207" t="s">
        <v>2896</v>
      </c>
      <c r="G179" s="208" t="s">
        <v>1808</v>
      </c>
      <c r="H179" s="209">
        <v>1</v>
      </c>
      <c r="I179" s="210"/>
      <c r="J179" s="211">
        <f>ROUND(I179*H179,2)</f>
        <v>0</v>
      </c>
      <c r="K179" s="207" t="s">
        <v>19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155</v>
      </c>
      <c r="AT179" s="216" t="s">
        <v>150</v>
      </c>
      <c r="AU179" s="216" t="s">
        <v>80</v>
      </c>
      <c r="AY179" s="18" t="s">
        <v>148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155</v>
      </c>
      <c r="BM179" s="216" t="s">
        <v>1147</v>
      </c>
    </row>
    <row r="180" s="2" customFormat="1">
      <c r="A180" s="39"/>
      <c r="B180" s="40"/>
      <c r="C180" s="41"/>
      <c r="D180" s="218" t="s">
        <v>157</v>
      </c>
      <c r="E180" s="41"/>
      <c r="F180" s="219" t="s">
        <v>2896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157</v>
      </c>
      <c r="AU180" s="18" t="s">
        <v>80</v>
      </c>
    </row>
    <row r="181" s="2" customFormat="1" ht="24.15" customHeight="1">
      <c r="A181" s="39"/>
      <c r="B181" s="40"/>
      <c r="C181" s="205" t="s">
        <v>475</v>
      </c>
      <c r="D181" s="205" t="s">
        <v>150</v>
      </c>
      <c r="E181" s="206" t="s">
        <v>2897</v>
      </c>
      <c r="F181" s="207" t="s">
        <v>2898</v>
      </c>
      <c r="G181" s="208" t="s">
        <v>1808</v>
      </c>
      <c r="H181" s="209">
        <v>1</v>
      </c>
      <c r="I181" s="210"/>
      <c r="J181" s="211">
        <f>ROUND(I181*H181,2)</f>
        <v>0</v>
      </c>
      <c r="K181" s="207" t="s">
        <v>19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155</v>
      </c>
      <c r="AT181" s="216" t="s">
        <v>150</v>
      </c>
      <c r="AU181" s="216" t="s">
        <v>80</v>
      </c>
      <c r="AY181" s="18" t="s">
        <v>148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155</v>
      </c>
      <c r="BM181" s="216" t="s">
        <v>1160</v>
      </c>
    </row>
    <row r="182" s="2" customFormat="1">
      <c r="A182" s="39"/>
      <c r="B182" s="40"/>
      <c r="C182" s="41"/>
      <c r="D182" s="218" t="s">
        <v>157</v>
      </c>
      <c r="E182" s="41"/>
      <c r="F182" s="219" t="s">
        <v>2898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157</v>
      </c>
      <c r="AU182" s="18" t="s">
        <v>80</v>
      </c>
    </row>
    <row r="183" s="2" customFormat="1" ht="24.15" customHeight="1">
      <c r="A183" s="39"/>
      <c r="B183" s="40"/>
      <c r="C183" s="205" t="s">
        <v>485</v>
      </c>
      <c r="D183" s="205" t="s">
        <v>150</v>
      </c>
      <c r="E183" s="206" t="s">
        <v>2899</v>
      </c>
      <c r="F183" s="207" t="s">
        <v>2900</v>
      </c>
      <c r="G183" s="208" t="s">
        <v>1808</v>
      </c>
      <c r="H183" s="209">
        <v>1</v>
      </c>
      <c r="I183" s="210"/>
      <c r="J183" s="211">
        <f>ROUND(I183*H183,2)</f>
        <v>0</v>
      </c>
      <c r="K183" s="207" t="s">
        <v>19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155</v>
      </c>
      <c r="AT183" s="216" t="s">
        <v>150</v>
      </c>
      <c r="AU183" s="216" t="s">
        <v>80</v>
      </c>
      <c r="AY183" s="18" t="s">
        <v>148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155</v>
      </c>
      <c r="BM183" s="216" t="s">
        <v>1172</v>
      </c>
    </row>
    <row r="184" s="2" customFormat="1">
      <c r="A184" s="39"/>
      <c r="B184" s="40"/>
      <c r="C184" s="41"/>
      <c r="D184" s="218" t="s">
        <v>157</v>
      </c>
      <c r="E184" s="41"/>
      <c r="F184" s="219" t="s">
        <v>2900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157</v>
      </c>
      <c r="AU184" s="18" t="s">
        <v>80</v>
      </c>
    </row>
    <row r="185" s="2" customFormat="1" ht="33" customHeight="1">
      <c r="A185" s="39"/>
      <c r="B185" s="40"/>
      <c r="C185" s="205" t="s">
        <v>492</v>
      </c>
      <c r="D185" s="205" t="s">
        <v>150</v>
      </c>
      <c r="E185" s="206" t="s">
        <v>2901</v>
      </c>
      <c r="F185" s="207" t="s">
        <v>2902</v>
      </c>
      <c r="G185" s="208" t="s">
        <v>1808</v>
      </c>
      <c r="H185" s="209">
        <v>1</v>
      </c>
      <c r="I185" s="210"/>
      <c r="J185" s="211">
        <f>ROUND(I185*H185,2)</f>
        <v>0</v>
      </c>
      <c r="K185" s="207" t="s">
        <v>19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155</v>
      </c>
      <c r="AT185" s="216" t="s">
        <v>150</v>
      </c>
      <c r="AU185" s="216" t="s">
        <v>80</v>
      </c>
      <c r="AY185" s="18" t="s">
        <v>148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155</v>
      </c>
      <c r="BM185" s="216" t="s">
        <v>1188</v>
      </c>
    </row>
    <row r="186" s="2" customFormat="1">
      <c r="A186" s="39"/>
      <c r="B186" s="40"/>
      <c r="C186" s="41"/>
      <c r="D186" s="218" t="s">
        <v>157</v>
      </c>
      <c r="E186" s="41"/>
      <c r="F186" s="219" t="s">
        <v>2902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157</v>
      </c>
      <c r="AU186" s="18" t="s">
        <v>80</v>
      </c>
    </row>
    <row r="187" s="2" customFormat="1" ht="33" customHeight="1">
      <c r="A187" s="39"/>
      <c r="B187" s="40"/>
      <c r="C187" s="205" t="s">
        <v>499</v>
      </c>
      <c r="D187" s="205" t="s">
        <v>150</v>
      </c>
      <c r="E187" s="206" t="s">
        <v>2903</v>
      </c>
      <c r="F187" s="207" t="s">
        <v>2904</v>
      </c>
      <c r="G187" s="208" t="s">
        <v>1808</v>
      </c>
      <c r="H187" s="209">
        <v>1</v>
      </c>
      <c r="I187" s="210"/>
      <c r="J187" s="211">
        <f>ROUND(I187*H187,2)</f>
        <v>0</v>
      </c>
      <c r="K187" s="207" t="s">
        <v>19</v>
      </c>
      <c r="L187" s="45"/>
      <c r="M187" s="212" t="s">
        <v>19</v>
      </c>
      <c r="N187" s="213" t="s">
        <v>43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155</v>
      </c>
      <c r="AT187" s="216" t="s">
        <v>150</v>
      </c>
      <c r="AU187" s="216" t="s">
        <v>80</v>
      </c>
      <c r="AY187" s="18" t="s">
        <v>148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80</v>
      </c>
      <c r="BK187" s="217">
        <f>ROUND(I187*H187,2)</f>
        <v>0</v>
      </c>
      <c r="BL187" s="18" t="s">
        <v>155</v>
      </c>
      <c r="BM187" s="216" t="s">
        <v>1201</v>
      </c>
    </row>
    <row r="188" s="2" customFormat="1">
      <c r="A188" s="39"/>
      <c r="B188" s="40"/>
      <c r="C188" s="41"/>
      <c r="D188" s="218" t="s">
        <v>157</v>
      </c>
      <c r="E188" s="41"/>
      <c r="F188" s="219" t="s">
        <v>2904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157</v>
      </c>
      <c r="AU188" s="18" t="s">
        <v>80</v>
      </c>
    </row>
    <row r="189" s="2" customFormat="1" ht="24.15" customHeight="1">
      <c r="A189" s="39"/>
      <c r="B189" s="40"/>
      <c r="C189" s="205" t="s">
        <v>506</v>
      </c>
      <c r="D189" s="205" t="s">
        <v>150</v>
      </c>
      <c r="E189" s="206" t="s">
        <v>2905</v>
      </c>
      <c r="F189" s="207" t="s">
        <v>2906</v>
      </c>
      <c r="G189" s="208" t="s">
        <v>1808</v>
      </c>
      <c r="H189" s="209">
        <v>2</v>
      </c>
      <c r="I189" s="210"/>
      <c r="J189" s="211">
        <f>ROUND(I189*H189,2)</f>
        <v>0</v>
      </c>
      <c r="K189" s="207" t="s">
        <v>19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155</v>
      </c>
      <c r="AT189" s="216" t="s">
        <v>150</v>
      </c>
      <c r="AU189" s="216" t="s">
        <v>80</v>
      </c>
      <c r="AY189" s="18" t="s">
        <v>148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155</v>
      </c>
      <c r="BM189" s="216" t="s">
        <v>1213</v>
      </c>
    </row>
    <row r="190" s="2" customFormat="1">
      <c r="A190" s="39"/>
      <c r="B190" s="40"/>
      <c r="C190" s="41"/>
      <c r="D190" s="218" t="s">
        <v>157</v>
      </c>
      <c r="E190" s="41"/>
      <c r="F190" s="219" t="s">
        <v>2906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157</v>
      </c>
      <c r="AU190" s="18" t="s">
        <v>80</v>
      </c>
    </row>
    <row r="191" s="2" customFormat="1" ht="24.15" customHeight="1">
      <c r="A191" s="39"/>
      <c r="B191" s="40"/>
      <c r="C191" s="205" t="s">
        <v>513</v>
      </c>
      <c r="D191" s="205" t="s">
        <v>150</v>
      </c>
      <c r="E191" s="206" t="s">
        <v>2907</v>
      </c>
      <c r="F191" s="207" t="s">
        <v>2908</v>
      </c>
      <c r="G191" s="208" t="s">
        <v>1808</v>
      </c>
      <c r="H191" s="209">
        <v>2</v>
      </c>
      <c r="I191" s="210"/>
      <c r="J191" s="211">
        <f>ROUND(I191*H191,2)</f>
        <v>0</v>
      </c>
      <c r="K191" s="207" t="s">
        <v>19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155</v>
      </c>
      <c r="AT191" s="216" t="s">
        <v>150</v>
      </c>
      <c r="AU191" s="216" t="s">
        <v>80</v>
      </c>
      <c r="AY191" s="18" t="s">
        <v>148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155</v>
      </c>
      <c r="BM191" s="216" t="s">
        <v>1224</v>
      </c>
    </row>
    <row r="192" s="2" customFormat="1">
      <c r="A192" s="39"/>
      <c r="B192" s="40"/>
      <c r="C192" s="41"/>
      <c r="D192" s="218" t="s">
        <v>157</v>
      </c>
      <c r="E192" s="41"/>
      <c r="F192" s="219" t="s">
        <v>2908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157</v>
      </c>
      <c r="AU192" s="18" t="s">
        <v>80</v>
      </c>
    </row>
    <row r="193" s="2" customFormat="1" ht="24.15" customHeight="1">
      <c r="A193" s="39"/>
      <c r="B193" s="40"/>
      <c r="C193" s="205" t="s">
        <v>522</v>
      </c>
      <c r="D193" s="205" t="s">
        <v>150</v>
      </c>
      <c r="E193" s="206" t="s">
        <v>2909</v>
      </c>
      <c r="F193" s="207" t="s">
        <v>2910</v>
      </c>
      <c r="G193" s="208" t="s">
        <v>1808</v>
      </c>
      <c r="H193" s="209">
        <v>1</v>
      </c>
      <c r="I193" s="210"/>
      <c r="J193" s="211">
        <f>ROUND(I193*H193,2)</f>
        <v>0</v>
      </c>
      <c r="K193" s="207" t="s">
        <v>19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155</v>
      </c>
      <c r="AT193" s="216" t="s">
        <v>150</v>
      </c>
      <c r="AU193" s="216" t="s">
        <v>80</v>
      </c>
      <c r="AY193" s="18" t="s">
        <v>148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155</v>
      </c>
      <c r="BM193" s="216" t="s">
        <v>1238</v>
      </c>
    </row>
    <row r="194" s="2" customFormat="1">
      <c r="A194" s="39"/>
      <c r="B194" s="40"/>
      <c r="C194" s="41"/>
      <c r="D194" s="218" t="s">
        <v>157</v>
      </c>
      <c r="E194" s="41"/>
      <c r="F194" s="219" t="s">
        <v>2910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157</v>
      </c>
      <c r="AU194" s="18" t="s">
        <v>80</v>
      </c>
    </row>
    <row r="195" s="2" customFormat="1" ht="33" customHeight="1">
      <c r="A195" s="39"/>
      <c r="B195" s="40"/>
      <c r="C195" s="205" t="s">
        <v>528</v>
      </c>
      <c r="D195" s="205" t="s">
        <v>150</v>
      </c>
      <c r="E195" s="206" t="s">
        <v>2911</v>
      </c>
      <c r="F195" s="207" t="s">
        <v>2912</v>
      </c>
      <c r="G195" s="208" t="s">
        <v>1808</v>
      </c>
      <c r="H195" s="209">
        <v>1</v>
      </c>
      <c r="I195" s="210"/>
      <c r="J195" s="211">
        <f>ROUND(I195*H195,2)</f>
        <v>0</v>
      </c>
      <c r="K195" s="207" t="s">
        <v>19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155</v>
      </c>
      <c r="AT195" s="216" t="s">
        <v>150</v>
      </c>
      <c r="AU195" s="216" t="s">
        <v>80</v>
      </c>
      <c r="AY195" s="18" t="s">
        <v>148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155</v>
      </c>
      <c r="BM195" s="216" t="s">
        <v>1250</v>
      </c>
    </row>
    <row r="196" s="2" customFormat="1">
      <c r="A196" s="39"/>
      <c r="B196" s="40"/>
      <c r="C196" s="41"/>
      <c r="D196" s="218" t="s">
        <v>157</v>
      </c>
      <c r="E196" s="41"/>
      <c r="F196" s="219" t="s">
        <v>2912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157</v>
      </c>
      <c r="AU196" s="18" t="s">
        <v>80</v>
      </c>
    </row>
    <row r="197" s="2" customFormat="1" ht="33" customHeight="1">
      <c r="A197" s="39"/>
      <c r="B197" s="40"/>
      <c r="C197" s="205" t="s">
        <v>536</v>
      </c>
      <c r="D197" s="205" t="s">
        <v>150</v>
      </c>
      <c r="E197" s="206" t="s">
        <v>2913</v>
      </c>
      <c r="F197" s="207" t="s">
        <v>2914</v>
      </c>
      <c r="G197" s="208" t="s">
        <v>1808</v>
      </c>
      <c r="H197" s="209">
        <v>1</v>
      </c>
      <c r="I197" s="210"/>
      <c r="J197" s="211">
        <f>ROUND(I197*H197,2)</f>
        <v>0</v>
      </c>
      <c r="K197" s="207" t="s">
        <v>19</v>
      </c>
      <c r="L197" s="45"/>
      <c r="M197" s="212" t="s">
        <v>19</v>
      </c>
      <c r="N197" s="213" t="s">
        <v>43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155</v>
      </c>
      <c r="AT197" s="216" t="s">
        <v>150</v>
      </c>
      <c r="AU197" s="216" t="s">
        <v>80</v>
      </c>
      <c r="AY197" s="18" t="s">
        <v>148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80</v>
      </c>
      <c r="BK197" s="217">
        <f>ROUND(I197*H197,2)</f>
        <v>0</v>
      </c>
      <c r="BL197" s="18" t="s">
        <v>155</v>
      </c>
      <c r="BM197" s="216" t="s">
        <v>1276</v>
      </c>
    </row>
    <row r="198" s="2" customFormat="1">
      <c r="A198" s="39"/>
      <c r="B198" s="40"/>
      <c r="C198" s="41"/>
      <c r="D198" s="218" t="s">
        <v>157</v>
      </c>
      <c r="E198" s="41"/>
      <c r="F198" s="219" t="s">
        <v>2914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157</v>
      </c>
      <c r="AU198" s="18" t="s">
        <v>80</v>
      </c>
    </row>
    <row r="199" s="2" customFormat="1" ht="16.5" customHeight="1">
      <c r="A199" s="39"/>
      <c r="B199" s="40"/>
      <c r="C199" s="205" t="s">
        <v>547</v>
      </c>
      <c r="D199" s="205" t="s">
        <v>150</v>
      </c>
      <c r="E199" s="206" t="s">
        <v>2915</v>
      </c>
      <c r="F199" s="207" t="s">
        <v>2916</v>
      </c>
      <c r="G199" s="208" t="s">
        <v>1808</v>
      </c>
      <c r="H199" s="209">
        <v>1</v>
      </c>
      <c r="I199" s="210"/>
      <c r="J199" s="211">
        <f>ROUND(I199*H199,2)</f>
        <v>0</v>
      </c>
      <c r="K199" s="207" t="s">
        <v>19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155</v>
      </c>
      <c r="AT199" s="216" t="s">
        <v>150</v>
      </c>
      <c r="AU199" s="216" t="s">
        <v>80</v>
      </c>
      <c r="AY199" s="18" t="s">
        <v>148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155</v>
      </c>
      <c r="BM199" s="216" t="s">
        <v>1290</v>
      </c>
    </row>
    <row r="200" s="2" customFormat="1">
      <c r="A200" s="39"/>
      <c r="B200" s="40"/>
      <c r="C200" s="41"/>
      <c r="D200" s="218" t="s">
        <v>157</v>
      </c>
      <c r="E200" s="41"/>
      <c r="F200" s="219" t="s">
        <v>2916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157</v>
      </c>
      <c r="AU200" s="18" t="s">
        <v>80</v>
      </c>
    </row>
    <row r="201" s="2" customFormat="1" ht="16.5" customHeight="1">
      <c r="A201" s="39"/>
      <c r="B201" s="40"/>
      <c r="C201" s="205" t="s">
        <v>554</v>
      </c>
      <c r="D201" s="205" t="s">
        <v>150</v>
      </c>
      <c r="E201" s="206" t="s">
        <v>2917</v>
      </c>
      <c r="F201" s="207" t="s">
        <v>2918</v>
      </c>
      <c r="G201" s="208" t="s">
        <v>1808</v>
      </c>
      <c r="H201" s="209">
        <v>1</v>
      </c>
      <c r="I201" s="210"/>
      <c r="J201" s="211">
        <f>ROUND(I201*H201,2)</f>
        <v>0</v>
      </c>
      <c r="K201" s="207" t="s">
        <v>19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155</v>
      </c>
      <c r="AT201" s="216" t="s">
        <v>150</v>
      </c>
      <c r="AU201" s="216" t="s">
        <v>80</v>
      </c>
      <c r="AY201" s="18" t="s">
        <v>148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155</v>
      </c>
      <c r="BM201" s="216" t="s">
        <v>1303</v>
      </c>
    </row>
    <row r="202" s="2" customFormat="1">
      <c r="A202" s="39"/>
      <c r="B202" s="40"/>
      <c r="C202" s="41"/>
      <c r="D202" s="218" t="s">
        <v>157</v>
      </c>
      <c r="E202" s="41"/>
      <c r="F202" s="219" t="s">
        <v>2918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157</v>
      </c>
      <c r="AU202" s="18" t="s">
        <v>80</v>
      </c>
    </row>
    <row r="203" s="2" customFormat="1" ht="24.15" customHeight="1">
      <c r="A203" s="39"/>
      <c r="B203" s="40"/>
      <c r="C203" s="205" t="s">
        <v>562</v>
      </c>
      <c r="D203" s="205" t="s">
        <v>150</v>
      </c>
      <c r="E203" s="206" t="s">
        <v>2919</v>
      </c>
      <c r="F203" s="207" t="s">
        <v>2920</v>
      </c>
      <c r="G203" s="208" t="s">
        <v>1808</v>
      </c>
      <c r="H203" s="209">
        <v>1</v>
      </c>
      <c r="I203" s="210"/>
      <c r="J203" s="211">
        <f>ROUND(I203*H203,2)</f>
        <v>0</v>
      </c>
      <c r="K203" s="207" t="s">
        <v>19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155</v>
      </c>
      <c r="AT203" s="216" t="s">
        <v>150</v>
      </c>
      <c r="AU203" s="216" t="s">
        <v>80</v>
      </c>
      <c r="AY203" s="18" t="s">
        <v>148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155</v>
      </c>
      <c r="BM203" s="216" t="s">
        <v>1316</v>
      </c>
    </row>
    <row r="204" s="2" customFormat="1">
      <c r="A204" s="39"/>
      <c r="B204" s="40"/>
      <c r="C204" s="41"/>
      <c r="D204" s="218" t="s">
        <v>157</v>
      </c>
      <c r="E204" s="41"/>
      <c r="F204" s="219" t="s">
        <v>2920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157</v>
      </c>
      <c r="AU204" s="18" t="s">
        <v>80</v>
      </c>
    </row>
    <row r="205" s="2" customFormat="1" ht="16.5" customHeight="1">
      <c r="A205" s="39"/>
      <c r="B205" s="40"/>
      <c r="C205" s="205" t="s">
        <v>570</v>
      </c>
      <c r="D205" s="205" t="s">
        <v>150</v>
      </c>
      <c r="E205" s="206" t="s">
        <v>2921</v>
      </c>
      <c r="F205" s="207" t="s">
        <v>2922</v>
      </c>
      <c r="G205" s="208" t="s">
        <v>1808</v>
      </c>
      <c r="H205" s="209">
        <v>1</v>
      </c>
      <c r="I205" s="210"/>
      <c r="J205" s="211">
        <f>ROUND(I205*H205,2)</f>
        <v>0</v>
      </c>
      <c r="K205" s="207" t="s">
        <v>19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155</v>
      </c>
      <c r="AT205" s="216" t="s">
        <v>150</v>
      </c>
      <c r="AU205" s="216" t="s">
        <v>80</v>
      </c>
      <c r="AY205" s="18" t="s">
        <v>148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155</v>
      </c>
      <c r="BM205" s="216" t="s">
        <v>1328</v>
      </c>
    </row>
    <row r="206" s="2" customFormat="1">
      <c r="A206" s="39"/>
      <c r="B206" s="40"/>
      <c r="C206" s="41"/>
      <c r="D206" s="218" t="s">
        <v>157</v>
      </c>
      <c r="E206" s="41"/>
      <c r="F206" s="219" t="s">
        <v>2922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157</v>
      </c>
      <c r="AU206" s="18" t="s">
        <v>80</v>
      </c>
    </row>
    <row r="207" s="2" customFormat="1" ht="24.15" customHeight="1">
      <c r="A207" s="39"/>
      <c r="B207" s="40"/>
      <c r="C207" s="205" t="s">
        <v>575</v>
      </c>
      <c r="D207" s="205" t="s">
        <v>150</v>
      </c>
      <c r="E207" s="206" t="s">
        <v>2923</v>
      </c>
      <c r="F207" s="207" t="s">
        <v>2924</v>
      </c>
      <c r="G207" s="208" t="s">
        <v>1808</v>
      </c>
      <c r="H207" s="209">
        <v>1</v>
      </c>
      <c r="I207" s="210"/>
      <c r="J207" s="211">
        <f>ROUND(I207*H207,2)</f>
        <v>0</v>
      </c>
      <c r="K207" s="207" t="s">
        <v>19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155</v>
      </c>
      <c r="AT207" s="216" t="s">
        <v>150</v>
      </c>
      <c r="AU207" s="216" t="s">
        <v>80</v>
      </c>
      <c r="AY207" s="18" t="s">
        <v>148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155</v>
      </c>
      <c r="BM207" s="216" t="s">
        <v>1341</v>
      </c>
    </row>
    <row r="208" s="2" customFormat="1">
      <c r="A208" s="39"/>
      <c r="B208" s="40"/>
      <c r="C208" s="41"/>
      <c r="D208" s="218" t="s">
        <v>157</v>
      </c>
      <c r="E208" s="41"/>
      <c r="F208" s="219" t="s">
        <v>2924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157</v>
      </c>
      <c r="AU208" s="18" t="s">
        <v>80</v>
      </c>
    </row>
    <row r="209" s="2" customFormat="1" ht="33" customHeight="1">
      <c r="A209" s="39"/>
      <c r="B209" s="40"/>
      <c r="C209" s="205" t="s">
        <v>598</v>
      </c>
      <c r="D209" s="205" t="s">
        <v>150</v>
      </c>
      <c r="E209" s="206" t="s">
        <v>2925</v>
      </c>
      <c r="F209" s="207" t="s">
        <v>2926</v>
      </c>
      <c r="G209" s="208" t="s">
        <v>1808</v>
      </c>
      <c r="H209" s="209">
        <v>1</v>
      </c>
      <c r="I209" s="210"/>
      <c r="J209" s="211">
        <f>ROUND(I209*H209,2)</f>
        <v>0</v>
      </c>
      <c r="K209" s="207" t="s">
        <v>19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155</v>
      </c>
      <c r="AT209" s="216" t="s">
        <v>150</v>
      </c>
      <c r="AU209" s="216" t="s">
        <v>80</v>
      </c>
      <c r="AY209" s="18" t="s">
        <v>148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155</v>
      </c>
      <c r="BM209" s="216" t="s">
        <v>1362</v>
      </c>
    </row>
    <row r="210" s="2" customFormat="1">
      <c r="A210" s="39"/>
      <c r="B210" s="40"/>
      <c r="C210" s="41"/>
      <c r="D210" s="218" t="s">
        <v>157</v>
      </c>
      <c r="E210" s="41"/>
      <c r="F210" s="219" t="s">
        <v>2926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157</v>
      </c>
      <c r="AU210" s="18" t="s">
        <v>80</v>
      </c>
    </row>
    <row r="211" s="2" customFormat="1" ht="24.15" customHeight="1">
      <c r="A211" s="39"/>
      <c r="B211" s="40"/>
      <c r="C211" s="205" t="s">
        <v>604</v>
      </c>
      <c r="D211" s="205" t="s">
        <v>150</v>
      </c>
      <c r="E211" s="206" t="s">
        <v>2927</v>
      </c>
      <c r="F211" s="207" t="s">
        <v>2928</v>
      </c>
      <c r="G211" s="208" t="s">
        <v>1808</v>
      </c>
      <c r="H211" s="209">
        <v>10</v>
      </c>
      <c r="I211" s="210"/>
      <c r="J211" s="211">
        <f>ROUND(I211*H211,2)</f>
        <v>0</v>
      </c>
      <c r="K211" s="207" t="s">
        <v>19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155</v>
      </c>
      <c r="AT211" s="216" t="s">
        <v>150</v>
      </c>
      <c r="AU211" s="216" t="s">
        <v>80</v>
      </c>
      <c r="AY211" s="18" t="s">
        <v>148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155</v>
      </c>
      <c r="BM211" s="216" t="s">
        <v>1376</v>
      </c>
    </row>
    <row r="212" s="2" customFormat="1">
      <c r="A212" s="39"/>
      <c r="B212" s="40"/>
      <c r="C212" s="41"/>
      <c r="D212" s="218" t="s">
        <v>157</v>
      </c>
      <c r="E212" s="41"/>
      <c r="F212" s="219" t="s">
        <v>2928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157</v>
      </c>
      <c r="AU212" s="18" t="s">
        <v>80</v>
      </c>
    </row>
    <row r="213" s="2" customFormat="1" ht="24.15" customHeight="1">
      <c r="A213" s="39"/>
      <c r="B213" s="40"/>
      <c r="C213" s="205" t="s">
        <v>610</v>
      </c>
      <c r="D213" s="205" t="s">
        <v>150</v>
      </c>
      <c r="E213" s="206" t="s">
        <v>2831</v>
      </c>
      <c r="F213" s="207" t="s">
        <v>2832</v>
      </c>
      <c r="G213" s="208" t="s">
        <v>1808</v>
      </c>
      <c r="H213" s="209">
        <v>5</v>
      </c>
      <c r="I213" s="210"/>
      <c r="J213" s="211">
        <f>ROUND(I213*H213,2)</f>
        <v>0</v>
      </c>
      <c r="K213" s="207" t="s">
        <v>19</v>
      </c>
      <c r="L213" s="45"/>
      <c r="M213" s="212" t="s">
        <v>19</v>
      </c>
      <c r="N213" s="213" t="s">
        <v>43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155</v>
      </c>
      <c r="AT213" s="216" t="s">
        <v>150</v>
      </c>
      <c r="AU213" s="216" t="s">
        <v>80</v>
      </c>
      <c r="AY213" s="18" t="s">
        <v>148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80</v>
      </c>
      <c r="BK213" s="217">
        <f>ROUND(I213*H213,2)</f>
        <v>0</v>
      </c>
      <c r="BL213" s="18" t="s">
        <v>155</v>
      </c>
      <c r="BM213" s="216" t="s">
        <v>1388</v>
      </c>
    </row>
    <row r="214" s="2" customFormat="1">
      <c r="A214" s="39"/>
      <c r="B214" s="40"/>
      <c r="C214" s="41"/>
      <c r="D214" s="218" t="s">
        <v>157</v>
      </c>
      <c r="E214" s="41"/>
      <c r="F214" s="219" t="s">
        <v>2832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157</v>
      </c>
      <c r="AU214" s="18" t="s">
        <v>80</v>
      </c>
    </row>
    <row r="215" s="2" customFormat="1" ht="16.5" customHeight="1">
      <c r="A215" s="39"/>
      <c r="B215" s="40"/>
      <c r="C215" s="205" t="s">
        <v>616</v>
      </c>
      <c r="D215" s="205" t="s">
        <v>150</v>
      </c>
      <c r="E215" s="206" t="s">
        <v>2841</v>
      </c>
      <c r="F215" s="207" t="s">
        <v>2842</v>
      </c>
      <c r="G215" s="208" t="s">
        <v>1808</v>
      </c>
      <c r="H215" s="209">
        <v>30</v>
      </c>
      <c r="I215" s="210"/>
      <c r="J215" s="211">
        <f>ROUND(I215*H215,2)</f>
        <v>0</v>
      </c>
      <c r="K215" s="207" t="s">
        <v>19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155</v>
      </c>
      <c r="AT215" s="216" t="s">
        <v>150</v>
      </c>
      <c r="AU215" s="216" t="s">
        <v>80</v>
      </c>
      <c r="AY215" s="18" t="s">
        <v>148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155</v>
      </c>
      <c r="BM215" s="216" t="s">
        <v>1402</v>
      </c>
    </row>
    <row r="216" s="2" customFormat="1">
      <c r="A216" s="39"/>
      <c r="B216" s="40"/>
      <c r="C216" s="41"/>
      <c r="D216" s="218" t="s">
        <v>157</v>
      </c>
      <c r="E216" s="41"/>
      <c r="F216" s="219" t="s">
        <v>2842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157</v>
      </c>
      <c r="AU216" s="18" t="s">
        <v>80</v>
      </c>
    </row>
    <row r="217" s="2" customFormat="1" ht="21.75" customHeight="1">
      <c r="A217" s="39"/>
      <c r="B217" s="40"/>
      <c r="C217" s="205" t="s">
        <v>622</v>
      </c>
      <c r="D217" s="205" t="s">
        <v>150</v>
      </c>
      <c r="E217" s="206" t="s">
        <v>2929</v>
      </c>
      <c r="F217" s="207" t="s">
        <v>2930</v>
      </c>
      <c r="G217" s="208" t="s">
        <v>1808</v>
      </c>
      <c r="H217" s="209">
        <v>20</v>
      </c>
      <c r="I217" s="210"/>
      <c r="J217" s="211">
        <f>ROUND(I217*H217,2)</f>
        <v>0</v>
      </c>
      <c r="K217" s="207" t="s">
        <v>19</v>
      </c>
      <c r="L217" s="45"/>
      <c r="M217" s="212" t="s">
        <v>19</v>
      </c>
      <c r="N217" s="213" t="s">
        <v>43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155</v>
      </c>
      <c r="AT217" s="216" t="s">
        <v>150</v>
      </c>
      <c r="AU217" s="216" t="s">
        <v>80</v>
      </c>
      <c r="AY217" s="18" t="s">
        <v>148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80</v>
      </c>
      <c r="BK217" s="217">
        <f>ROUND(I217*H217,2)</f>
        <v>0</v>
      </c>
      <c r="BL217" s="18" t="s">
        <v>155</v>
      </c>
      <c r="BM217" s="216" t="s">
        <v>1416</v>
      </c>
    </row>
    <row r="218" s="2" customFormat="1">
      <c r="A218" s="39"/>
      <c r="B218" s="40"/>
      <c r="C218" s="41"/>
      <c r="D218" s="218" t="s">
        <v>157</v>
      </c>
      <c r="E218" s="41"/>
      <c r="F218" s="219" t="s">
        <v>2930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157</v>
      </c>
      <c r="AU218" s="18" t="s">
        <v>80</v>
      </c>
    </row>
    <row r="219" s="2" customFormat="1" ht="16.5" customHeight="1">
      <c r="A219" s="39"/>
      <c r="B219" s="40"/>
      <c r="C219" s="205" t="s">
        <v>634</v>
      </c>
      <c r="D219" s="205" t="s">
        <v>150</v>
      </c>
      <c r="E219" s="206" t="s">
        <v>2931</v>
      </c>
      <c r="F219" s="207" t="s">
        <v>2932</v>
      </c>
      <c r="G219" s="208" t="s">
        <v>1808</v>
      </c>
      <c r="H219" s="209">
        <v>2</v>
      </c>
      <c r="I219" s="210"/>
      <c r="J219" s="211">
        <f>ROUND(I219*H219,2)</f>
        <v>0</v>
      </c>
      <c r="K219" s="207" t="s">
        <v>19</v>
      </c>
      <c r="L219" s="45"/>
      <c r="M219" s="212" t="s">
        <v>19</v>
      </c>
      <c r="N219" s="213" t="s">
        <v>43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155</v>
      </c>
      <c r="AT219" s="216" t="s">
        <v>150</v>
      </c>
      <c r="AU219" s="216" t="s">
        <v>80</v>
      </c>
      <c r="AY219" s="18" t="s">
        <v>148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80</v>
      </c>
      <c r="BK219" s="217">
        <f>ROUND(I219*H219,2)</f>
        <v>0</v>
      </c>
      <c r="BL219" s="18" t="s">
        <v>155</v>
      </c>
      <c r="BM219" s="216" t="s">
        <v>1430</v>
      </c>
    </row>
    <row r="220" s="2" customFormat="1">
      <c r="A220" s="39"/>
      <c r="B220" s="40"/>
      <c r="C220" s="41"/>
      <c r="D220" s="218" t="s">
        <v>157</v>
      </c>
      <c r="E220" s="41"/>
      <c r="F220" s="219" t="s">
        <v>2932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157</v>
      </c>
      <c r="AU220" s="18" t="s">
        <v>80</v>
      </c>
    </row>
    <row r="221" s="2" customFormat="1" ht="16.5" customHeight="1">
      <c r="A221" s="39"/>
      <c r="B221" s="40"/>
      <c r="C221" s="205" t="s">
        <v>643</v>
      </c>
      <c r="D221" s="205" t="s">
        <v>150</v>
      </c>
      <c r="E221" s="206" t="s">
        <v>2933</v>
      </c>
      <c r="F221" s="207" t="s">
        <v>2934</v>
      </c>
      <c r="G221" s="208" t="s">
        <v>1808</v>
      </c>
      <c r="H221" s="209">
        <v>3</v>
      </c>
      <c r="I221" s="210"/>
      <c r="J221" s="211">
        <f>ROUND(I221*H221,2)</f>
        <v>0</v>
      </c>
      <c r="K221" s="207" t="s">
        <v>19</v>
      </c>
      <c r="L221" s="45"/>
      <c r="M221" s="212" t="s">
        <v>19</v>
      </c>
      <c r="N221" s="213" t="s">
        <v>43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155</v>
      </c>
      <c r="AT221" s="216" t="s">
        <v>150</v>
      </c>
      <c r="AU221" s="216" t="s">
        <v>80</v>
      </c>
      <c r="AY221" s="18" t="s">
        <v>148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155</v>
      </c>
      <c r="BM221" s="216" t="s">
        <v>1444</v>
      </c>
    </row>
    <row r="222" s="2" customFormat="1">
      <c r="A222" s="39"/>
      <c r="B222" s="40"/>
      <c r="C222" s="41"/>
      <c r="D222" s="218" t="s">
        <v>157</v>
      </c>
      <c r="E222" s="41"/>
      <c r="F222" s="219" t="s">
        <v>2934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157</v>
      </c>
      <c r="AU222" s="18" t="s">
        <v>80</v>
      </c>
    </row>
    <row r="223" s="2" customFormat="1" ht="24.15" customHeight="1">
      <c r="A223" s="39"/>
      <c r="B223" s="40"/>
      <c r="C223" s="205" t="s">
        <v>1008</v>
      </c>
      <c r="D223" s="205" t="s">
        <v>150</v>
      </c>
      <c r="E223" s="206" t="s">
        <v>2935</v>
      </c>
      <c r="F223" s="207" t="s">
        <v>2936</v>
      </c>
      <c r="G223" s="208" t="s">
        <v>2937</v>
      </c>
      <c r="H223" s="209">
        <v>1</v>
      </c>
      <c r="I223" s="210"/>
      <c r="J223" s="211">
        <f>ROUND(I223*H223,2)</f>
        <v>0</v>
      </c>
      <c r="K223" s="207" t="s">
        <v>19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155</v>
      </c>
      <c r="AT223" s="216" t="s">
        <v>150</v>
      </c>
      <c r="AU223" s="216" t="s">
        <v>80</v>
      </c>
      <c r="AY223" s="18" t="s">
        <v>148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155</v>
      </c>
      <c r="BM223" s="216" t="s">
        <v>1458</v>
      </c>
    </row>
    <row r="224" s="2" customFormat="1">
      <c r="A224" s="39"/>
      <c r="B224" s="40"/>
      <c r="C224" s="41"/>
      <c r="D224" s="218" t="s">
        <v>157</v>
      </c>
      <c r="E224" s="41"/>
      <c r="F224" s="219" t="s">
        <v>2936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157</v>
      </c>
      <c r="AU224" s="18" t="s">
        <v>80</v>
      </c>
    </row>
    <row r="225" s="2" customFormat="1" ht="16.5" customHeight="1">
      <c r="A225" s="39"/>
      <c r="B225" s="40"/>
      <c r="C225" s="205" t="s">
        <v>1013</v>
      </c>
      <c r="D225" s="205" t="s">
        <v>150</v>
      </c>
      <c r="E225" s="206" t="s">
        <v>2843</v>
      </c>
      <c r="F225" s="207" t="s">
        <v>2844</v>
      </c>
      <c r="G225" s="208" t="s">
        <v>220</v>
      </c>
      <c r="H225" s="209">
        <v>370</v>
      </c>
      <c r="I225" s="210"/>
      <c r="J225" s="211">
        <f>ROUND(I225*H225,2)</f>
        <v>0</v>
      </c>
      <c r="K225" s="207" t="s">
        <v>19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155</v>
      </c>
      <c r="AT225" s="216" t="s">
        <v>150</v>
      </c>
      <c r="AU225" s="216" t="s">
        <v>80</v>
      </c>
      <c r="AY225" s="18" t="s">
        <v>148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80</v>
      </c>
      <c r="BK225" s="217">
        <f>ROUND(I225*H225,2)</f>
        <v>0</v>
      </c>
      <c r="BL225" s="18" t="s">
        <v>155</v>
      </c>
      <c r="BM225" s="216" t="s">
        <v>1471</v>
      </c>
    </row>
    <row r="226" s="2" customFormat="1">
      <c r="A226" s="39"/>
      <c r="B226" s="40"/>
      <c r="C226" s="41"/>
      <c r="D226" s="218" t="s">
        <v>157</v>
      </c>
      <c r="E226" s="41"/>
      <c r="F226" s="219" t="s">
        <v>2844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157</v>
      </c>
      <c r="AU226" s="18" t="s">
        <v>80</v>
      </c>
    </row>
    <row r="227" s="2" customFormat="1" ht="16.5" customHeight="1">
      <c r="A227" s="39"/>
      <c r="B227" s="40"/>
      <c r="C227" s="205" t="s">
        <v>1022</v>
      </c>
      <c r="D227" s="205" t="s">
        <v>150</v>
      </c>
      <c r="E227" s="206" t="s">
        <v>2845</v>
      </c>
      <c r="F227" s="207" t="s">
        <v>2846</v>
      </c>
      <c r="G227" s="208" t="s">
        <v>220</v>
      </c>
      <c r="H227" s="209">
        <v>75</v>
      </c>
      <c r="I227" s="210"/>
      <c r="J227" s="211">
        <f>ROUND(I227*H227,2)</f>
        <v>0</v>
      </c>
      <c r="K227" s="207" t="s">
        <v>19</v>
      </c>
      <c r="L227" s="45"/>
      <c r="M227" s="212" t="s">
        <v>19</v>
      </c>
      <c r="N227" s="213" t="s">
        <v>43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155</v>
      </c>
      <c r="AT227" s="216" t="s">
        <v>150</v>
      </c>
      <c r="AU227" s="216" t="s">
        <v>80</v>
      </c>
      <c r="AY227" s="18" t="s">
        <v>148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80</v>
      </c>
      <c r="BK227" s="217">
        <f>ROUND(I227*H227,2)</f>
        <v>0</v>
      </c>
      <c r="BL227" s="18" t="s">
        <v>155</v>
      </c>
      <c r="BM227" s="216" t="s">
        <v>1486</v>
      </c>
    </row>
    <row r="228" s="2" customFormat="1">
      <c r="A228" s="39"/>
      <c r="B228" s="40"/>
      <c r="C228" s="41"/>
      <c r="D228" s="218" t="s">
        <v>157</v>
      </c>
      <c r="E228" s="41"/>
      <c r="F228" s="219" t="s">
        <v>2846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157</v>
      </c>
      <c r="AU228" s="18" t="s">
        <v>80</v>
      </c>
    </row>
    <row r="229" s="2" customFormat="1" ht="16.5" customHeight="1">
      <c r="A229" s="39"/>
      <c r="B229" s="40"/>
      <c r="C229" s="205" t="s">
        <v>1032</v>
      </c>
      <c r="D229" s="205" t="s">
        <v>150</v>
      </c>
      <c r="E229" s="206" t="s">
        <v>2861</v>
      </c>
      <c r="F229" s="207" t="s">
        <v>2862</v>
      </c>
      <c r="G229" s="208" t="s">
        <v>220</v>
      </c>
      <c r="H229" s="209">
        <v>120</v>
      </c>
      <c r="I229" s="210"/>
      <c r="J229" s="211">
        <f>ROUND(I229*H229,2)</f>
        <v>0</v>
      </c>
      <c r="K229" s="207" t="s">
        <v>19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155</v>
      </c>
      <c r="AT229" s="216" t="s">
        <v>150</v>
      </c>
      <c r="AU229" s="216" t="s">
        <v>80</v>
      </c>
      <c r="AY229" s="18" t="s">
        <v>148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155</v>
      </c>
      <c r="BM229" s="216" t="s">
        <v>1500</v>
      </c>
    </row>
    <row r="230" s="2" customFormat="1">
      <c r="A230" s="39"/>
      <c r="B230" s="40"/>
      <c r="C230" s="41"/>
      <c r="D230" s="218" t="s">
        <v>157</v>
      </c>
      <c r="E230" s="41"/>
      <c r="F230" s="219" t="s">
        <v>2862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157</v>
      </c>
      <c r="AU230" s="18" t="s">
        <v>80</v>
      </c>
    </row>
    <row r="231" s="2" customFormat="1" ht="16.5" customHeight="1">
      <c r="A231" s="39"/>
      <c r="B231" s="40"/>
      <c r="C231" s="205" t="s">
        <v>1038</v>
      </c>
      <c r="D231" s="205" t="s">
        <v>150</v>
      </c>
      <c r="E231" s="206" t="s">
        <v>2851</v>
      </c>
      <c r="F231" s="207" t="s">
        <v>2852</v>
      </c>
      <c r="G231" s="208" t="s">
        <v>220</v>
      </c>
      <c r="H231" s="209">
        <v>20</v>
      </c>
      <c r="I231" s="210"/>
      <c r="J231" s="211">
        <f>ROUND(I231*H231,2)</f>
        <v>0</v>
      </c>
      <c r="K231" s="207" t="s">
        <v>19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155</v>
      </c>
      <c r="AT231" s="216" t="s">
        <v>150</v>
      </c>
      <c r="AU231" s="216" t="s">
        <v>80</v>
      </c>
      <c r="AY231" s="18" t="s">
        <v>148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155</v>
      </c>
      <c r="BM231" s="216" t="s">
        <v>1508</v>
      </c>
    </row>
    <row r="232" s="2" customFormat="1">
      <c r="A232" s="39"/>
      <c r="B232" s="40"/>
      <c r="C232" s="41"/>
      <c r="D232" s="218" t="s">
        <v>157</v>
      </c>
      <c r="E232" s="41"/>
      <c r="F232" s="219" t="s">
        <v>2852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157</v>
      </c>
      <c r="AU232" s="18" t="s">
        <v>80</v>
      </c>
    </row>
    <row r="233" s="2" customFormat="1" ht="16.5" customHeight="1">
      <c r="A233" s="39"/>
      <c r="B233" s="40"/>
      <c r="C233" s="205" t="s">
        <v>1045</v>
      </c>
      <c r="D233" s="205" t="s">
        <v>150</v>
      </c>
      <c r="E233" s="206" t="s">
        <v>2938</v>
      </c>
      <c r="F233" s="207" t="s">
        <v>2939</v>
      </c>
      <c r="G233" s="208" t="s">
        <v>220</v>
      </c>
      <c r="H233" s="209">
        <v>40</v>
      </c>
      <c r="I233" s="210"/>
      <c r="J233" s="211">
        <f>ROUND(I233*H233,2)</f>
        <v>0</v>
      </c>
      <c r="K233" s="207" t="s">
        <v>19</v>
      </c>
      <c r="L233" s="45"/>
      <c r="M233" s="212" t="s">
        <v>19</v>
      </c>
      <c r="N233" s="213" t="s">
        <v>43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155</v>
      </c>
      <c r="AT233" s="216" t="s">
        <v>150</v>
      </c>
      <c r="AU233" s="216" t="s">
        <v>80</v>
      </c>
      <c r="AY233" s="18" t="s">
        <v>148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80</v>
      </c>
      <c r="BK233" s="217">
        <f>ROUND(I233*H233,2)</f>
        <v>0</v>
      </c>
      <c r="BL233" s="18" t="s">
        <v>155</v>
      </c>
      <c r="BM233" s="216" t="s">
        <v>1518</v>
      </c>
    </row>
    <row r="234" s="2" customFormat="1">
      <c r="A234" s="39"/>
      <c r="B234" s="40"/>
      <c r="C234" s="41"/>
      <c r="D234" s="218" t="s">
        <v>157</v>
      </c>
      <c r="E234" s="41"/>
      <c r="F234" s="219" t="s">
        <v>2939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157</v>
      </c>
      <c r="AU234" s="18" t="s">
        <v>80</v>
      </c>
    </row>
    <row r="235" s="2" customFormat="1" ht="24.15" customHeight="1">
      <c r="A235" s="39"/>
      <c r="B235" s="40"/>
      <c r="C235" s="205" t="s">
        <v>1053</v>
      </c>
      <c r="D235" s="205" t="s">
        <v>150</v>
      </c>
      <c r="E235" s="206" t="s">
        <v>2940</v>
      </c>
      <c r="F235" s="207" t="s">
        <v>2941</v>
      </c>
      <c r="G235" s="208" t="s">
        <v>2937</v>
      </c>
      <c r="H235" s="209">
        <v>1</v>
      </c>
      <c r="I235" s="210"/>
      <c r="J235" s="211">
        <f>ROUND(I235*H235,2)</f>
        <v>0</v>
      </c>
      <c r="K235" s="207" t="s">
        <v>19</v>
      </c>
      <c r="L235" s="45"/>
      <c r="M235" s="212" t="s">
        <v>19</v>
      </c>
      <c r="N235" s="213" t="s">
        <v>43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155</v>
      </c>
      <c r="AT235" s="216" t="s">
        <v>150</v>
      </c>
      <c r="AU235" s="216" t="s">
        <v>80</v>
      </c>
      <c r="AY235" s="18" t="s">
        <v>148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155</v>
      </c>
      <c r="BM235" s="216" t="s">
        <v>1528</v>
      </c>
    </row>
    <row r="236" s="2" customFormat="1">
      <c r="A236" s="39"/>
      <c r="B236" s="40"/>
      <c r="C236" s="41"/>
      <c r="D236" s="218" t="s">
        <v>157</v>
      </c>
      <c r="E236" s="41"/>
      <c r="F236" s="219" t="s">
        <v>2941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157</v>
      </c>
      <c r="AU236" s="18" t="s">
        <v>80</v>
      </c>
    </row>
    <row r="237" s="12" customFormat="1" ht="25.92" customHeight="1">
      <c r="A237" s="12"/>
      <c r="B237" s="189"/>
      <c r="C237" s="190"/>
      <c r="D237" s="191" t="s">
        <v>71</v>
      </c>
      <c r="E237" s="192" t="s">
        <v>2942</v>
      </c>
      <c r="F237" s="192" t="s">
        <v>2943</v>
      </c>
      <c r="G237" s="190"/>
      <c r="H237" s="190"/>
      <c r="I237" s="193"/>
      <c r="J237" s="194">
        <f>BK237</f>
        <v>0</v>
      </c>
      <c r="K237" s="190"/>
      <c r="L237" s="195"/>
      <c r="M237" s="196"/>
      <c r="N237" s="197"/>
      <c r="O237" s="197"/>
      <c r="P237" s="198">
        <f>SUM(P238:P249)</f>
        <v>0</v>
      </c>
      <c r="Q237" s="197"/>
      <c r="R237" s="198">
        <f>SUM(R238:R249)</f>
        <v>0</v>
      </c>
      <c r="S237" s="197"/>
      <c r="T237" s="199">
        <f>SUM(T238:T249)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0" t="s">
        <v>80</v>
      </c>
      <c r="AT237" s="201" t="s">
        <v>71</v>
      </c>
      <c r="AU237" s="201" t="s">
        <v>72</v>
      </c>
      <c r="AY237" s="200" t="s">
        <v>148</v>
      </c>
      <c r="BK237" s="202">
        <f>SUM(BK238:BK249)</f>
        <v>0</v>
      </c>
    </row>
    <row r="238" s="2" customFormat="1" ht="24.15" customHeight="1">
      <c r="A238" s="39"/>
      <c r="B238" s="40"/>
      <c r="C238" s="205" t="s">
        <v>1059</v>
      </c>
      <c r="D238" s="205" t="s">
        <v>150</v>
      </c>
      <c r="E238" s="206" t="s">
        <v>2944</v>
      </c>
      <c r="F238" s="207" t="s">
        <v>2945</v>
      </c>
      <c r="G238" s="208" t="s">
        <v>220</v>
      </c>
      <c r="H238" s="209">
        <v>60</v>
      </c>
      <c r="I238" s="210"/>
      <c r="J238" s="211">
        <f>ROUND(I238*H238,2)</f>
        <v>0</v>
      </c>
      <c r="K238" s="207" t="s">
        <v>19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155</v>
      </c>
      <c r="AT238" s="216" t="s">
        <v>150</v>
      </c>
      <c r="AU238" s="216" t="s">
        <v>80</v>
      </c>
      <c r="AY238" s="18" t="s">
        <v>148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155</v>
      </c>
      <c r="BM238" s="216" t="s">
        <v>1542</v>
      </c>
    </row>
    <row r="239" s="2" customFormat="1">
      <c r="A239" s="39"/>
      <c r="B239" s="40"/>
      <c r="C239" s="41"/>
      <c r="D239" s="218" t="s">
        <v>157</v>
      </c>
      <c r="E239" s="41"/>
      <c r="F239" s="219" t="s">
        <v>2945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157</v>
      </c>
      <c r="AU239" s="18" t="s">
        <v>80</v>
      </c>
    </row>
    <row r="240" s="2" customFormat="1" ht="24.15" customHeight="1">
      <c r="A240" s="39"/>
      <c r="B240" s="40"/>
      <c r="C240" s="205" t="s">
        <v>1069</v>
      </c>
      <c r="D240" s="205" t="s">
        <v>150</v>
      </c>
      <c r="E240" s="206" t="s">
        <v>2946</v>
      </c>
      <c r="F240" s="207" t="s">
        <v>2947</v>
      </c>
      <c r="G240" s="208" t="s">
        <v>220</v>
      </c>
      <c r="H240" s="209">
        <v>20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155</v>
      </c>
      <c r="AT240" s="216" t="s">
        <v>150</v>
      </c>
      <c r="AU240" s="216" t="s">
        <v>80</v>
      </c>
      <c r="AY240" s="18" t="s">
        <v>148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155</v>
      </c>
      <c r="BM240" s="216" t="s">
        <v>1550</v>
      </c>
    </row>
    <row r="241" s="2" customFormat="1">
      <c r="A241" s="39"/>
      <c r="B241" s="40"/>
      <c r="C241" s="41"/>
      <c r="D241" s="218" t="s">
        <v>157</v>
      </c>
      <c r="E241" s="41"/>
      <c r="F241" s="219" t="s">
        <v>2947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157</v>
      </c>
      <c r="AU241" s="18" t="s">
        <v>80</v>
      </c>
    </row>
    <row r="242" s="2" customFormat="1" ht="33" customHeight="1">
      <c r="A242" s="39"/>
      <c r="B242" s="40"/>
      <c r="C242" s="205" t="s">
        <v>1072</v>
      </c>
      <c r="D242" s="205" t="s">
        <v>150</v>
      </c>
      <c r="E242" s="206" t="s">
        <v>2948</v>
      </c>
      <c r="F242" s="207" t="s">
        <v>2949</v>
      </c>
      <c r="G242" s="208" t="s">
        <v>220</v>
      </c>
      <c r="H242" s="209">
        <v>80</v>
      </c>
      <c r="I242" s="210"/>
      <c r="J242" s="211">
        <f>ROUND(I242*H242,2)</f>
        <v>0</v>
      </c>
      <c r="K242" s="207" t="s">
        <v>19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155</v>
      </c>
      <c r="AT242" s="216" t="s">
        <v>150</v>
      </c>
      <c r="AU242" s="216" t="s">
        <v>80</v>
      </c>
      <c r="AY242" s="18" t="s">
        <v>148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155</v>
      </c>
      <c r="BM242" s="216" t="s">
        <v>1558</v>
      </c>
    </row>
    <row r="243" s="2" customFormat="1">
      <c r="A243" s="39"/>
      <c r="B243" s="40"/>
      <c r="C243" s="41"/>
      <c r="D243" s="218" t="s">
        <v>157</v>
      </c>
      <c r="E243" s="41"/>
      <c r="F243" s="219" t="s">
        <v>2949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157</v>
      </c>
      <c r="AU243" s="18" t="s">
        <v>80</v>
      </c>
    </row>
    <row r="244" s="2" customFormat="1" ht="24.15" customHeight="1">
      <c r="A244" s="39"/>
      <c r="B244" s="40"/>
      <c r="C244" s="205" t="s">
        <v>1078</v>
      </c>
      <c r="D244" s="205" t="s">
        <v>150</v>
      </c>
      <c r="E244" s="206" t="s">
        <v>2950</v>
      </c>
      <c r="F244" s="207" t="s">
        <v>2951</v>
      </c>
      <c r="G244" s="208" t="s">
        <v>220</v>
      </c>
      <c r="H244" s="209">
        <v>70</v>
      </c>
      <c r="I244" s="210"/>
      <c r="J244" s="211">
        <f>ROUND(I244*H244,2)</f>
        <v>0</v>
      </c>
      <c r="K244" s="207" t="s">
        <v>19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155</v>
      </c>
      <c r="AT244" s="216" t="s">
        <v>150</v>
      </c>
      <c r="AU244" s="216" t="s">
        <v>80</v>
      </c>
      <c r="AY244" s="18" t="s">
        <v>148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155</v>
      </c>
      <c r="BM244" s="216" t="s">
        <v>1570</v>
      </c>
    </row>
    <row r="245" s="2" customFormat="1">
      <c r="A245" s="39"/>
      <c r="B245" s="40"/>
      <c r="C245" s="41"/>
      <c r="D245" s="218" t="s">
        <v>157</v>
      </c>
      <c r="E245" s="41"/>
      <c r="F245" s="219" t="s">
        <v>2951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157</v>
      </c>
      <c r="AU245" s="18" t="s">
        <v>80</v>
      </c>
    </row>
    <row r="246" s="2" customFormat="1" ht="37.8" customHeight="1">
      <c r="A246" s="39"/>
      <c r="B246" s="40"/>
      <c r="C246" s="205" t="s">
        <v>1081</v>
      </c>
      <c r="D246" s="205" t="s">
        <v>150</v>
      </c>
      <c r="E246" s="206" t="s">
        <v>2952</v>
      </c>
      <c r="F246" s="207" t="s">
        <v>2953</v>
      </c>
      <c r="G246" s="208" t="s">
        <v>2937</v>
      </c>
      <c r="H246" s="209">
        <v>1</v>
      </c>
      <c r="I246" s="210"/>
      <c r="J246" s="211">
        <f>ROUND(I246*H246,2)</f>
        <v>0</v>
      </c>
      <c r="K246" s="207" t="s">
        <v>19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155</v>
      </c>
      <c r="AT246" s="216" t="s">
        <v>150</v>
      </c>
      <c r="AU246" s="216" t="s">
        <v>80</v>
      </c>
      <c r="AY246" s="18" t="s">
        <v>148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155</v>
      </c>
      <c r="BM246" s="216" t="s">
        <v>1584</v>
      </c>
    </row>
    <row r="247" s="2" customFormat="1">
      <c r="A247" s="39"/>
      <c r="B247" s="40"/>
      <c r="C247" s="41"/>
      <c r="D247" s="218" t="s">
        <v>157</v>
      </c>
      <c r="E247" s="41"/>
      <c r="F247" s="219" t="s">
        <v>2953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157</v>
      </c>
      <c r="AU247" s="18" t="s">
        <v>80</v>
      </c>
    </row>
    <row r="248" s="2" customFormat="1" ht="16.5" customHeight="1">
      <c r="A248" s="39"/>
      <c r="B248" s="40"/>
      <c r="C248" s="205" t="s">
        <v>1087</v>
      </c>
      <c r="D248" s="205" t="s">
        <v>150</v>
      </c>
      <c r="E248" s="206" t="s">
        <v>2954</v>
      </c>
      <c r="F248" s="207" t="s">
        <v>2955</v>
      </c>
      <c r="G248" s="208" t="s">
        <v>2937</v>
      </c>
      <c r="H248" s="209">
        <v>1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155</v>
      </c>
      <c r="AT248" s="216" t="s">
        <v>150</v>
      </c>
      <c r="AU248" s="216" t="s">
        <v>80</v>
      </c>
      <c r="AY248" s="18" t="s">
        <v>148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155</v>
      </c>
      <c r="BM248" s="216" t="s">
        <v>1592</v>
      </c>
    </row>
    <row r="249" s="2" customFormat="1">
      <c r="A249" s="39"/>
      <c r="B249" s="40"/>
      <c r="C249" s="41"/>
      <c r="D249" s="218" t="s">
        <v>157</v>
      </c>
      <c r="E249" s="41"/>
      <c r="F249" s="219" t="s">
        <v>2955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157</v>
      </c>
      <c r="AU249" s="18" t="s">
        <v>80</v>
      </c>
    </row>
    <row r="250" s="12" customFormat="1" ht="25.92" customHeight="1">
      <c r="A250" s="12"/>
      <c r="B250" s="189"/>
      <c r="C250" s="190"/>
      <c r="D250" s="191" t="s">
        <v>71</v>
      </c>
      <c r="E250" s="192" t="s">
        <v>2956</v>
      </c>
      <c r="F250" s="192" t="s">
        <v>2957</v>
      </c>
      <c r="G250" s="190"/>
      <c r="H250" s="190"/>
      <c r="I250" s="193"/>
      <c r="J250" s="194">
        <f>BK250</f>
        <v>0</v>
      </c>
      <c r="K250" s="190"/>
      <c r="L250" s="195"/>
      <c r="M250" s="196"/>
      <c r="N250" s="197"/>
      <c r="O250" s="197"/>
      <c r="P250" s="198">
        <f>SUM(P251:P258)</f>
        <v>0</v>
      </c>
      <c r="Q250" s="197"/>
      <c r="R250" s="198">
        <f>SUM(R251:R258)</f>
        <v>0</v>
      </c>
      <c r="S250" s="197"/>
      <c r="T250" s="199">
        <f>SUM(T251:T258)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0" t="s">
        <v>80</v>
      </c>
      <c r="AT250" s="201" t="s">
        <v>71</v>
      </c>
      <c r="AU250" s="201" t="s">
        <v>72</v>
      </c>
      <c r="AY250" s="200" t="s">
        <v>148</v>
      </c>
      <c r="BK250" s="202">
        <f>SUM(BK251:BK258)</f>
        <v>0</v>
      </c>
    </row>
    <row r="251" s="2" customFormat="1" ht="33" customHeight="1">
      <c r="A251" s="39"/>
      <c r="B251" s="40"/>
      <c r="C251" s="205" t="s">
        <v>1094</v>
      </c>
      <c r="D251" s="205" t="s">
        <v>150</v>
      </c>
      <c r="E251" s="206" t="s">
        <v>2958</v>
      </c>
      <c r="F251" s="207" t="s">
        <v>2959</v>
      </c>
      <c r="G251" s="208" t="s">
        <v>2937</v>
      </c>
      <c r="H251" s="209">
        <v>1</v>
      </c>
      <c r="I251" s="210"/>
      <c r="J251" s="211">
        <f>ROUND(I251*H251,2)</f>
        <v>0</v>
      </c>
      <c r="K251" s="207" t="s">
        <v>19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155</v>
      </c>
      <c r="AT251" s="216" t="s">
        <v>150</v>
      </c>
      <c r="AU251" s="216" t="s">
        <v>80</v>
      </c>
      <c r="AY251" s="18" t="s">
        <v>148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155</v>
      </c>
      <c r="BM251" s="216" t="s">
        <v>1619</v>
      </c>
    </row>
    <row r="252" s="2" customFormat="1">
      <c r="A252" s="39"/>
      <c r="B252" s="40"/>
      <c r="C252" s="41"/>
      <c r="D252" s="218" t="s">
        <v>157</v>
      </c>
      <c r="E252" s="41"/>
      <c r="F252" s="219" t="s">
        <v>2959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157</v>
      </c>
      <c r="AU252" s="18" t="s">
        <v>80</v>
      </c>
    </row>
    <row r="253" s="2" customFormat="1" ht="16.5" customHeight="1">
      <c r="A253" s="39"/>
      <c r="B253" s="40"/>
      <c r="C253" s="205" t="s">
        <v>1100</v>
      </c>
      <c r="D253" s="205" t="s">
        <v>150</v>
      </c>
      <c r="E253" s="206" t="s">
        <v>2960</v>
      </c>
      <c r="F253" s="207" t="s">
        <v>2961</v>
      </c>
      <c r="G253" s="208" t="s">
        <v>1808</v>
      </c>
      <c r="H253" s="209">
        <v>1</v>
      </c>
      <c r="I253" s="210"/>
      <c r="J253" s="211">
        <f>ROUND(I253*H253,2)</f>
        <v>0</v>
      </c>
      <c r="K253" s="207" t="s">
        <v>19</v>
      </c>
      <c r="L253" s="45"/>
      <c r="M253" s="212" t="s">
        <v>19</v>
      </c>
      <c r="N253" s="213" t="s">
        <v>43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155</v>
      </c>
      <c r="AT253" s="216" t="s">
        <v>150</v>
      </c>
      <c r="AU253" s="216" t="s">
        <v>80</v>
      </c>
      <c r="AY253" s="18" t="s">
        <v>148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80</v>
      </c>
      <c r="BK253" s="217">
        <f>ROUND(I253*H253,2)</f>
        <v>0</v>
      </c>
      <c r="BL253" s="18" t="s">
        <v>155</v>
      </c>
      <c r="BM253" s="216" t="s">
        <v>1627</v>
      </c>
    </row>
    <row r="254" s="2" customFormat="1">
      <c r="A254" s="39"/>
      <c r="B254" s="40"/>
      <c r="C254" s="41"/>
      <c r="D254" s="218" t="s">
        <v>157</v>
      </c>
      <c r="E254" s="41"/>
      <c r="F254" s="219" t="s">
        <v>2961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157</v>
      </c>
      <c r="AU254" s="18" t="s">
        <v>80</v>
      </c>
    </row>
    <row r="255" s="2" customFormat="1" ht="16.5" customHeight="1">
      <c r="A255" s="39"/>
      <c r="B255" s="40"/>
      <c r="C255" s="205" t="s">
        <v>1007</v>
      </c>
      <c r="D255" s="205" t="s">
        <v>150</v>
      </c>
      <c r="E255" s="206" t="s">
        <v>2962</v>
      </c>
      <c r="F255" s="207" t="s">
        <v>2963</v>
      </c>
      <c r="G255" s="208" t="s">
        <v>2937</v>
      </c>
      <c r="H255" s="209">
        <v>1</v>
      </c>
      <c r="I255" s="210"/>
      <c r="J255" s="211">
        <f>ROUND(I255*H255,2)</f>
        <v>0</v>
      </c>
      <c r="K255" s="207" t="s">
        <v>19</v>
      </c>
      <c r="L255" s="45"/>
      <c r="M255" s="212" t="s">
        <v>19</v>
      </c>
      <c r="N255" s="213" t="s">
        <v>43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155</v>
      </c>
      <c r="AT255" s="216" t="s">
        <v>150</v>
      </c>
      <c r="AU255" s="216" t="s">
        <v>80</v>
      </c>
      <c r="AY255" s="18" t="s">
        <v>148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80</v>
      </c>
      <c r="BK255" s="217">
        <f>ROUND(I255*H255,2)</f>
        <v>0</v>
      </c>
      <c r="BL255" s="18" t="s">
        <v>155</v>
      </c>
      <c r="BM255" s="216" t="s">
        <v>1635</v>
      </c>
    </row>
    <row r="256" s="2" customFormat="1">
      <c r="A256" s="39"/>
      <c r="B256" s="40"/>
      <c r="C256" s="41"/>
      <c r="D256" s="218" t="s">
        <v>157</v>
      </c>
      <c r="E256" s="41"/>
      <c r="F256" s="219" t="s">
        <v>2963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157</v>
      </c>
      <c r="AU256" s="18" t="s">
        <v>80</v>
      </c>
    </row>
    <row r="257" s="2" customFormat="1" ht="16.5" customHeight="1">
      <c r="A257" s="39"/>
      <c r="B257" s="40"/>
      <c r="C257" s="205" t="s">
        <v>1111</v>
      </c>
      <c r="D257" s="205" t="s">
        <v>150</v>
      </c>
      <c r="E257" s="206" t="s">
        <v>2964</v>
      </c>
      <c r="F257" s="207" t="s">
        <v>2965</v>
      </c>
      <c r="G257" s="208" t="s">
        <v>2937</v>
      </c>
      <c r="H257" s="209">
        <v>1</v>
      </c>
      <c r="I257" s="210"/>
      <c r="J257" s="211">
        <f>ROUND(I257*H257,2)</f>
        <v>0</v>
      </c>
      <c r="K257" s="207" t="s">
        <v>19</v>
      </c>
      <c r="L257" s="45"/>
      <c r="M257" s="212" t="s">
        <v>19</v>
      </c>
      <c r="N257" s="213" t="s">
        <v>43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155</v>
      </c>
      <c r="AT257" s="216" t="s">
        <v>150</v>
      </c>
      <c r="AU257" s="216" t="s">
        <v>80</v>
      </c>
      <c r="AY257" s="18" t="s">
        <v>148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80</v>
      </c>
      <c r="BK257" s="217">
        <f>ROUND(I257*H257,2)</f>
        <v>0</v>
      </c>
      <c r="BL257" s="18" t="s">
        <v>155</v>
      </c>
      <c r="BM257" s="216" t="s">
        <v>1643</v>
      </c>
    </row>
    <row r="258" s="2" customFormat="1">
      <c r="A258" s="39"/>
      <c r="B258" s="40"/>
      <c r="C258" s="41"/>
      <c r="D258" s="218" t="s">
        <v>157</v>
      </c>
      <c r="E258" s="41"/>
      <c r="F258" s="219" t="s">
        <v>2965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157</v>
      </c>
      <c r="AU258" s="18" t="s">
        <v>80</v>
      </c>
    </row>
    <row r="259" s="12" customFormat="1" ht="25.92" customHeight="1">
      <c r="A259" s="12"/>
      <c r="B259" s="189"/>
      <c r="C259" s="190"/>
      <c r="D259" s="191" t="s">
        <v>71</v>
      </c>
      <c r="E259" s="192" t="s">
        <v>2966</v>
      </c>
      <c r="F259" s="192" t="s">
        <v>2967</v>
      </c>
      <c r="G259" s="190"/>
      <c r="H259" s="190"/>
      <c r="I259" s="193"/>
      <c r="J259" s="194">
        <f>BK259</f>
        <v>0</v>
      </c>
      <c r="K259" s="190"/>
      <c r="L259" s="195"/>
      <c r="M259" s="196"/>
      <c r="N259" s="197"/>
      <c r="O259" s="197"/>
      <c r="P259" s="198">
        <f>SUM(P260:P263)</f>
        <v>0</v>
      </c>
      <c r="Q259" s="197"/>
      <c r="R259" s="198">
        <f>SUM(R260:R263)</f>
        <v>0</v>
      </c>
      <c r="S259" s="197"/>
      <c r="T259" s="199">
        <f>SUM(T260:T263)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0" t="s">
        <v>80</v>
      </c>
      <c r="AT259" s="201" t="s">
        <v>71</v>
      </c>
      <c r="AU259" s="201" t="s">
        <v>72</v>
      </c>
      <c r="AY259" s="200" t="s">
        <v>148</v>
      </c>
      <c r="BK259" s="202">
        <f>SUM(BK260:BK263)</f>
        <v>0</v>
      </c>
    </row>
    <row r="260" s="2" customFormat="1" ht="24.15" customHeight="1">
      <c r="A260" s="39"/>
      <c r="B260" s="40"/>
      <c r="C260" s="205" t="s">
        <v>1119</v>
      </c>
      <c r="D260" s="205" t="s">
        <v>150</v>
      </c>
      <c r="E260" s="206" t="s">
        <v>2968</v>
      </c>
      <c r="F260" s="207" t="s">
        <v>2969</v>
      </c>
      <c r="G260" s="208" t="s">
        <v>1808</v>
      </c>
      <c r="H260" s="209">
        <v>1</v>
      </c>
      <c r="I260" s="210"/>
      <c r="J260" s="211">
        <f>ROUND(I260*H260,2)</f>
        <v>0</v>
      </c>
      <c r="K260" s="207" t="s">
        <v>19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155</v>
      </c>
      <c r="AT260" s="216" t="s">
        <v>150</v>
      </c>
      <c r="AU260" s="216" t="s">
        <v>80</v>
      </c>
      <c r="AY260" s="18" t="s">
        <v>148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155</v>
      </c>
      <c r="BM260" s="216" t="s">
        <v>1651</v>
      </c>
    </row>
    <row r="261" s="2" customFormat="1">
      <c r="A261" s="39"/>
      <c r="B261" s="40"/>
      <c r="C261" s="41"/>
      <c r="D261" s="218" t="s">
        <v>157</v>
      </c>
      <c r="E261" s="41"/>
      <c r="F261" s="219" t="s">
        <v>2969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157</v>
      </c>
      <c r="AU261" s="18" t="s">
        <v>80</v>
      </c>
    </row>
    <row r="262" s="2" customFormat="1" ht="24.15" customHeight="1">
      <c r="A262" s="39"/>
      <c r="B262" s="40"/>
      <c r="C262" s="205" t="s">
        <v>1125</v>
      </c>
      <c r="D262" s="205" t="s">
        <v>150</v>
      </c>
      <c r="E262" s="206" t="s">
        <v>2970</v>
      </c>
      <c r="F262" s="207" t="s">
        <v>2971</v>
      </c>
      <c r="G262" s="208" t="s">
        <v>2937</v>
      </c>
      <c r="H262" s="209">
        <v>1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43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155</v>
      </c>
      <c r="AT262" s="216" t="s">
        <v>150</v>
      </c>
      <c r="AU262" s="216" t="s">
        <v>80</v>
      </c>
      <c r="AY262" s="18" t="s">
        <v>148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80</v>
      </c>
      <c r="BK262" s="217">
        <f>ROUND(I262*H262,2)</f>
        <v>0</v>
      </c>
      <c r="BL262" s="18" t="s">
        <v>155</v>
      </c>
      <c r="BM262" s="216" t="s">
        <v>1659</v>
      </c>
    </row>
    <row r="263" s="2" customFormat="1">
      <c r="A263" s="39"/>
      <c r="B263" s="40"/>
      <c r="C263" s="41"/>
      <c r="D263" s="218" t="s">
        <v>157</v>
      </c>
      <c r="E263" s="41"/>
      <c r="F263" s="219" t="s">
        <v>2971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157</v>
      </c>
      <c r="AU263" s="18" t="s">
        <v>80</v>
      </c>
    </row>
    <row r="264" s="12" customFormat="1" ht="25.92" customHeight="1">
      <c r="A264" s="12"/>
      <c r="B264" s="189"/>
      <c r="C264" s="190"/>
      <c r="D264" s="191" t="s">
        <v>71</v>
      </c>
      <c r="E264" s="192" t="s">
        <v>2972</v>
      </c>
      <c r="F264" s="192" t="s">
        <v>2973</v>
      </c>
      <c r="G264" s="190"/>
      <c r="H264" s="190"/>
      <c r="I264" s="193"/>
      <c r="J264" s="194">
        <f>BK264</f>
        <v>0</v>
      </c>
      <c r="K264" s="190"/>
      <c r="L264" s="195"/>
      <c r="M264" s="196"/>
      <c r="N264" s="197"/>
      <c r="O264" s="197"/>
      <c r="P264" s="198">
        <f>SUM(P265:P276)</f>
        <v>0</v>
      </c>
      <c r="Q264" s="197"/>
      <c r="R264" s="198">
        <f>SUM(R265:R276)</f>
        <v>0</v>
      </c>
      <c r="S264" s="197"/>
      <c r="T264" s="199">
        <f>SUM(T265:T276)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80</v>
      </c>
      <c r="AT264" s="201" t="s">
        <v>71</v>
      </c>
      <c r="AU264" s="201" t="s">
        <v>72</v>
      </c>
      <c r="AY264" s="200" t="s">
        <v>148</v>
      </c>
      <c r="BK264" s="202">
        <f>SUM(BK265:BK276)</f>
        <v>0</v>
      </c>
    </row>
    <row r="265" s="2" customFormat="1" ht="24.15" customHeight="1">
      <c r="A265" s="39"/>
      <c r="B265" s="40"/>
      <c r="C265" s="205" t="s">
        <v>1130</v>
      </c>
      <c r="D265" s="205" t="s">
        <v>150</v>
      </c>
      <c r="E265" s="206" t="s">
        <v>2974</v>
      </c>
      <c r="F265" s="207" t="s">
        <v>2975</v>
      </c>
      <c r="G265" s="208" t="s">
        <v>2937</v>
      </c>
      <c r="H265" s="209">
        <v>1</v>
      </c>
      <c r="I265" s="210"/>
      <c r="J265" s="211">
        <f>ROUND(I265*H265,2)</f>
        <v>0</v>
      </c>
      <c r="K265" s="207" t="s">
        <v>19</v>
      </c>
      <c r="L265" s="45"/>
      <c r="M265" s="212" t="s">
        <v>19</v>
      </c>
      <c r="N265" s="213" t="s">
        <v>43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155</v>
      </c>
      <c r="AT265" s="216" t="s">
        <v>150</v>
      </c>
      <c r="AU265" s="216" t="s">
        <v>80</v>
      </c>
      <c r="AY265" s="18" t="s">
        <v>148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80</v>
      </c>
      <c r="BK265" s="217">
        <f>ROUND(I265*H265,2)</f>
        <v>0</v>
      </c>
      <c r="BL265" s="18" t="s">
        <v>155</v>
      </c>
      <c r="BM265" s="216" t="s">
        <v>1667</v>
      </c>
    </row>
    <row r="266" s="2" customFormat="1">
      <c r="A266" s="39"/>
      <c r="B266" s="40"/>
      <c r="C266" s="41"/>
      <c r="D266" s="218" t="s">
        <v>157</v>
      </c>
      <c r="E266" s="41"/>
      <c r="F266" s="219" t="s">
        <v>2975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157</v>
      </c>
      <c r="AU266" s="18" t="s">
        <v>80</v>
      </c>
    </row>
    <row r="267" s="2" customFormat="1" ht="21.75" customHeight="1">
      <c r="A267" s="39"/>
      <c r="B267" s="40"/>
      <c r="C267" s="205" t="s">
        <v>1138</v>
      </c>
      <c r="D267" s="205" t="s">
        <v>150</v>
      </c>
      <c r="E267" s="206" t="s">
        <v>2976</v>
      </c>
      <c r="F267" s="207" t="s">
        <v>2977</v>
      </c>
      <c r="G267" s="208" t="s">
        <v>2937</v>
      </c>
      <c r="H267" s="209">
        <v>1</v>
      </c>
      <c r="I267" s="210"/>
      <c r="J267" s="211">
        <f>ROUND(I267*H267,2)</f>
        <v>0</v>
      </c>
      <c r="K267" s="207" t="s">
        <v>19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155</v>
      </c>
      <c r="AT267" s="216" t="s">
        <v>150</v>
      </c>
      <c r="AU267" s="216" t="s">
        <v>80</v>
      </c>
      <c r="AY267" s="18" t="s">
        <v>148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80</v>
      </c>
      <c r="BK267" s="217">
        <f>ROUND(I267*H267,2)</f>
        <v>0</v>
      </c>
      <c r="BL267" s="18" t="s">
        <v>155</v>
      </c>
      <c r="BM267" s="216" t="s">
        <v>1675</v>
      </c>
    </row>
    <row r="268" s="2" customFormat="1">
      <c r="A268" s="39"/>
      <c r="B268" s="40"/>
      <c r="C268" s="41"/>
      <c r="D268" s="218" t="s">
        <v>157</v>
      </c>
      <c r="E268" s="41"/>
      <c r="F268" s="219" t="s">
        <v>2977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157</v>
      </c>
      <c r="AU268" s="18" t="s">
        <v>80</v>
      </c>
    </row>
    <row r="269" s="2" customFormat="1" ht="16.5" customHeight="1">
      <c r="A269" s="39"/>
      <c r="B269" s="40"/>
      <c r="C269" s="205" t="s">
        <v>1147</v>
      </c>
      <c r="D269" s="205" t="s">
        <v>150</v>
      </c>
      <c r="E269" s="206" t="s">
        <v>2978</v>
      </c>
      <c r="F269" s="207" t="s">
        <v>2979</v>
      </c>
      <c r="G269" s="208" t="s">
        <v>2937</v>
      </c>
      <c r="H269" s="209">
        <v>1</v>
      </c>
      <c r="I269" s="210"/>
      <c r="J269" s="211">
        <f>ROUND(I269*H269,2)</f>
        <v>0</v>
      </c>
      <c r="K269" s="207" t="s">
        <v>19</v>
      </c>
      <c r="L269" s="45"/>
      <c r="M269" s="212" t="s">
        <v>19</v>
      </c>
      <c r="N269" s="213" t="s">
        <v>43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155</v>
      </c>
      <c r="AT269" s="216" t="s">
        <v>150</v>
      </c>
      <c r="AU269" s="216" t="s">
        <v>80</v>
      </c>
      <c r="AY269" s="18" t="s">
        <v>148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80</v>
      </c>
      <c r="BK269" s="217">
        <f>ROUND(I269*H269,2)</f>
        <v>0</v>
      </c>
      <c r="BL269" s="18" t="s">
        <v>155</v>
      </c>
      <c r="BM269" s="216" t="s">
        <v>1683</v>
      </c>
    </row>
    <row r="270" s="2" customFormat="1">
      <c r="A270" s="39"/>
      <c r="B270" s="40"/>
      <c r="C270" s="41"/>
      <c r="D270" s="218" t="s">
        <v>157</v>
      </c>
      <c r="E270" s="41"/>
      <c r="F270" s="219" t="s">
        <v>2979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157</v>
      </c>
      <c r="AU270" s="18" t="s">
        <v>80</v>
      </c>
    </row>
    <row r="271" s="2" customFormat="1" ht="24.15" customHeight="1">
      <c r="A271" s="39"/>
      <c r="B271" s="40"/>
      <c r="C271" s="205" t="s">
        <v>1154</v>
      </c>
      <c r="D271" s="205" t="s">
        <v>150</v>
      </c>
      <c r="E271" s="206" t="s">
        <v>2980</v>
      </c>
      <c r="F271" s="207" t="s">
        <v>2981</v>
      </c>
      <c r="G271" s="208" t="s">
        <v>2937</v>
      </c>
      <c r="H271" s="209">
        <v>1</v>
      </c>
      <c r="I271" s="210"/>
      <c r="J271" s="211">
        <f>ROUND(I271*H271,2)</f>
        <v>0</v>
      </c>
      <c r="K271" s="207" t="s">
        <v>19</v>
      </c>
      <c r="L271" s="45"/>
      <c r="M271" s="212" t="s">
        <v>19</v>
      </c>
      <c r="N271" s="213" t="s">
        <v>43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155</v>
      </c>
      <c r="AT271" s="216" t="s">
        <v>150</v>
      </c>
      <c r="AU271" s="216" t="s">
        <v>80</v>
      </c>
      <c r="AY271" s="18" t="s">
        <v>148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80</v>
      </c>
      <c r="BK271" s="217">
        <f>ROUND(I271*H271,2)</f>
        <v>0</v>
      </c>
      <c r="BL271" s="18" t="s">
        <v>155</v>
      </c>
      <c r="BM271" s="216" t="s">
        <v>1691</v>
      </c>
    </row>
    <row r="272" s="2" customFormat="1">
      <c r="A272" s="39"/>
      <c r="B272" s="40"/>
      <c r="C272" s="41"/>
      <c r="D272" s="218" t="s">
        <v>157</v>
      </c>
      <c r="E272" s="41"/>
      <c r="F272" s="219" t="s">
        <v>2981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157</v>
      </c>
      <c r="AU272" s="18" t="s">
        <v>80</v>
      </c>
    </row>
    <row r="273" s="2" customFormat="1" ht="33" customHeight="1">
      <c r="A273" s="39"/>
      <c r="B273" s="40"/>
      <c r="C273" s="205" t="s">
        <v>1160</v>
      </c>
      <c r="D273" s="205" t="s">
        <v>150</v>
      </c>
      <c r="E273" s="206" t="s">
        <v>2982</v>
      </c>
      <c r="F273" s="207" t="s">
        <v>2983</v>
      </c>
      <c r="G273" s="208" t="s">
        <v>2937</v>
      </c>
      <c r="H273" s="209">
        <v>1</v>
      </c>
      <c r="I273" s="210"/>
      <c r="J273" s="211">
        <f>ROUND(I273*H273,2)</f>
        <v>0</v>
      </c>
      <c r="K273" s="207" t="s">
        <v>19</v>
      </c>
      <c r="L273" s="45"/>
      <c r="M273" s="212" t="s">
        <v>19</v>
      </c>
      <c r="N273" s="213" t="s">
        <v>43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155</v>
      </c>
      <c r="AT273" s="216" t="s">
        <v>150</v>
      </c>
      <c r="AU273" s="216" t="s">
        <v>80</v>
      </c>
      <c r="AY273" s="18" t="s">
        <v>148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80</v>
      </c>
      <c r="BK273" s="217">
        <f>ROUND(I273*H273,2)</f>
        <v>0</v>
      </c>
      <c r="BL273" s="18" t="s">
        <v>155</v>
      </c>
      <c r="BM273" s="216" t="s">
        <v>1699</v>
      </c>
    </row>
    <row r="274" s="2" customFormat="1">
      <c r="A274" s="39"/>
      <c r="B274" s="40"/>
      <c r="C274" s="41"/>
      <c r="D274" s="218" t="s">
        <v>157</v>
      </c>
      <c r="E274" s="41"/>
      <c r="F274" s="219" t="s">
        <v>2983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157</v>
      </c>
      <c r="AU274" s="18" t="s">
        <v>80</v>
      </c>
    </row>
    <row r="275" s="2" customFormat="1" ht="16.5" customHeight="1">
      <c r="A275" s="39"/>
      <c r="B275" s="40"/>
      <c r="C275" s="205" t="s">
        <v>1172</v>
      </c>
      <c r="D275" s="205" t="s">
        <v>150</v>
      </c>
      <c r="E275" s="206" t="s">
        <v>2984</v>
      </c>
      <c r="F275" s="207" t="s">
        <v>1897</v>
      </c>
      <c r="G275" s="208" t="s">
        <v>2937</v>
      </c>
      <c r="H275" s="209">
        <v>1</v>
      </c>
      <c r="I275" s="210"/>
      <c r="J275" s="211">
        <f>ROUND(I275*H275,2)</f>
        <v>0</v>
      </c>
      <c r="K275" s="207" t="s">
        <v>19</v>
      </c>
      <c r="L275" s="45"/>
      <c r="M275" s="212" t="s">
        <v>19</v>
      </c>
      <c r="N275" s="213" t="s">
        <v>43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155</v>
      </c>
      <c r="AT275" s="216" t="s">
        <v>150</v>
      </c>
      <c r="AU275" s="216" t="s">
        <v>80</v>
      </c>
      <c r="AY275" s="18" t="s">
        <v>148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80</v>
      </c>
      <c r="BK275" s="217">
        <f>ROUND(I275*H275,2)</f>
        <v>0</v>
      </c>
      <c r="BL275" s="18" t="s">
        <v>155</v>
      </c>
      <c r="BM275" s="216" t="s">
        <v>1720</v>
      </c>
    </row>
    <row r="276" s="2" customFormat="1">
      <c r="A276" s="39"/>
      <c r="B276" s="40"/>
      <c r="C276" s="41"/>
      <c r="D276" s="218" t="s">
        <v>157</v>
      </c>
      <c r="E276" s="41"/>
      <c r="F276" s="219" t="s">
        <v>1897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157</v>
      </c>
      <c r="AU276" s="18" t="s">
        <v>80</v>
      </c>
    </row>
    <row r="277" s="12" customFormat="1" ht="25.92" customHeight="1">
      <c r="A277" s="12"/>
      <c r="B277" s="189"/>
      <c r="C277" s="190"/>
      <c r="D277" s="191" t="s">
        <v>71</v>
      </c>
      <c r="E277" s="192" t="s">
        <v>2985</v>
      </c>
      <c r="F277" s="192" t="s">
        <v>2986</v>
      </c>
      <c r="G277" s="190"/>
      <c r="H277" s="190"/>
      <c r="I277" s="193"/>
      <c r="J277" s="194">
        <f>BK277</f>
        <v>0</v>
      </c>
      <c r="K277" s="190"/>
      <c r="L277" s="195"/>
      <c r="M277" s="196"/>
      <c r="N277" s="197"/>
      <c r="O277" s="197"/>
      <c r="P277" s="198">
        <f>SUM(P278:P283)</f>
        <v>0</v>
      </c>
      <c r="Q277" s="197"/>
      <c r="R277" s="198">
        <f>SUM(R278:R283)</f>
        <v>0</v>
      </c>
      <c r="S277" s="197"/>
      <c r="T277" s="199">
        <f>SUM(T278:T283)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0" t="s">
        <v>80</v>
      </c>
      <c r="AT277" s="201" t="s">
        <v>71</v>
      </c>
      <c r="AU277" s="201" t="s">
        <v>72</v>
      </c>
      <c r="AY277" s="200" t="s">
        <v>148</v>
      </c>
      <c r="BK277" s="202">
        <f>SUM(BK278:BK283)</f>
        <v>0</v>
      </c>
    </row>
    <row r="278" s="2" customFormat="1" ht="24.15" customHeight="1">
      <c r="A278" s="39"/>
      <c r="B278" s="40"/>
      <c r="C278" s="205" t="s">
        <v>1182</v>
      </c>
      <c r="D278" s="205" t="s">
        <v>150</v>
      </c>
      <c r="E278" s="206" t="s">
        <v>2987</v>
      </c>
      <c r="F278" s="207" t="s">
        <v>2988</v>
      </c>
      <c r="G278" s="208" t="s">
        <v>2937</v>
      </c>
      <c r="H278" s="209">
        <v>1</v>
      </c>
      <c r="I278" s="210"/>
      <c r="J278" s="211">
        <f>ROUND(I278*H278,2)</f>
        <v>0</v>
      </c>
      <c r="K278" s="207" t="s">
        <v>19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155</v>
      </c>
      <c r="AT278" s="216" t="s">
        <v>150</v>
      </c>
      <c r="AU278" s="216" t="s">
        <v>80</v>
      </c>
      <c r="AY278" s="18" t="s">
        <v>148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155</v>
      </c>
      <c r="BM278" s="216" t="s">
        <v>1732</v>
      </c>
    </row>
    <row r="279" s="2" customFormat="1">
      <c r="A279" s="39"/>
      <c r="B279" s="40"/>
      <c r="C279" s="41"/>
      <c r="D279" s="218" t="s">
        <v>157</v>
      </c>
      <c r="E279" s="41"/>
      <c r="F279" s="219" t="s">
        <v>2988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157</v>
      </c>
      <c r="AU279" s="18" t="s">
        <v>80</v>
      </c>
    </row>
    <row r="280" s="2" customFormat="1" ht="37.8" customHeight="1">
      <c r="A280" s="39"/>
      <c r="B280" s="40"/>
      <c r="C280" s="205" t="s">
        <v>1188</v>
      </c>
      <c r="D280" s="205" t="s">
        <v>150</v>
      </c>
      <c r="E280" s="206" t="s">
        <v>2989</v>
      </c>
      <c r="F280" s="207" t="s">
        <v>2990</v>
      </c>
      <c r="G280" s="208" t="s">
        <v>2937</v>
      </c>
      <c r="H280" s="209">
        <v>1</v>
      </c>
      <c r="I280" s="210"/>
      <c r="J280" s="211">
        <f>ROUND(I280*H280,2)</f>
        <v>0</v>
      </c>
      <c r="K280" s="207" t="s">
        <v>19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155</v>
      </c>
      <c r="AT280" s="216" t="s">
        <v>150</v>
      </c>
      <c r="AU280" s="216" t="s">
        <v>80</v>
      </c>
      <c r="AY280" s="18" t="s">
        <v>148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155</v>
      </c>
      <c r="BM280" s="216" t="s">
        <v>1743</v>
      </c>
    </row>
    <row r="281" s="2" customFormat="1">
      <c r="A281" s="39"/>
      <c r="B281" s="40"/>
      <c r="C281" s="41"/>
      <c r="D281" s="218" t="s">
        <v>157</v>
      </c>
      <c r="E281" s="41"/>
      <c r="F281" s="219" t="s">
        <v>2990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157</v>
      </c>
      <c r="AU281" s="18" t="s">
        <v>80</v>
      </c>
    </row>
    <row r="282" s="2" customFormat="1" ht="16.5" customHeight="1">
      <c r="A282" s="39"/>
      <c r="B282" s="40"/>
      <c r="C282" s="205" t="s">
        <v>1193</v>
      </c>
      <c r="D282" s="205" t="s">
        <v>150</v>
      </c>
      <c r="E282" s="206" t="s">
        <v>2991</v>
      </c>
      <c r="F282" s="207" t="s">
        <v>2992</v>
      </c>
      <c r="G282" s="208" t="s">
        <v>2937</v>
      </c>
      <c r="H282" s="209">
        <v>1</v>
      </c>
      <c r="I282" s="210"/>
      <c r="J282" s="211">
        <f>ROUND(I282*H282,2)</f>
        <v>0</v>
      </c>
      <c r="K282" s="207" t="s">
        <v>19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155</v>
      </c>
      <c r="AT282" s="216" t="s">
        <v>150</v>
      </c>
      <c r="AU282" s="216" t="s">
        <v>80</v>
      </c>
      <c r="AY282" s="18" t="s">
        <v>148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80</v>
      </c>
      <c r="BK282" s="217">
        <f>ROUND(I282*H282,2)</f>
        <v>0</v>
      </c>
      <c r="BL282" s="18" t="s">
        <v>155</v>
      </c>
      <c r="BM282" s="216" t="s">
        <v>1753</v>
      </c>
    </row>
    <row r="283" s="2" customFormat="1">
      <c r="A283" s="39"/>
      <c r="B283" s="40"/>
      <c r="C283" s="41"/>
      <c r="D283" s="218" t="s">
        <v>157</v>
      </c>
      <c r="E283" s="41"/>
      <c r="F283" s="219" t="s">
        <v>2992</v>
      </c>
      <c r="G283" s="41"/>
      <c r="H283" s="41"/>
      <c r="I283" s="220"/>
      <c r="J283" s="41"/>
      <c r="K283" s="41"/>
      <c r="L283" s="45"/>
      <c r="M283" s="272"/>
      <c r="N283" s="273"/>
      <c r="O283" s="274"/>
      <c r="P283" s="274"/>
      <c r="Q283" s="274"/>
      <c r="R283" s="274"/>
      <c r="S283" s="274"/>
      <c r="T283" s="275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157</v>
      </c>
      <c r="AU283" s="18" t="s">
        <v>80</v>
      </c>
    </row>
    <row r="284" s="2" customFormat="1" ht="6.96" customHeight="1">
      <c r="A284" s="39"/>
      <c r="B284" s="60"/>
      <c r="C284" s="61"/>
      <c r="D284" s="61"/>
      <c r="E284" s="61"/>
      <c r="F284" s="61"/>
      <c r="G284" s="61"/>
      <c r="H284" s="61"/>
      <c r="I284" s="61"/>
      <c r="J284" s="61"/>
      <c r="K284" s="61"/>
      <c r="L284" s="45"/>
      <c r="M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</row>
  </sheetData>
  <sheetProtection sheet="1" autoFilter="0" formatColumns="0" formatRows="0" objects="1" scenarios="1" spinCount="100000" saltValue="JRtpl6DXl+kJRNnqv8pISKe3kia4goALt7HXNnreZuUaHBP5Zw7HE5gVBX923gnXTYXaE+bgeX6BOR6Sp1EHiQ==" hashValue="2WS6efJBY36Tb3CSPCD3JFhgp9bCLkhfO7xs2rj/aovc+ASeC1Sgtoxb2xUor1eAUsT8DqrLeYdUghgs7ARDWw==" algorithmName="SHA-512" password="CC35"/>
  <autoFilter ref="C88:K28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2021-09-24T05:21:19Z</dcterms:created>
  <dcterms:modified xsi:type="dcterms:W3CDTF">2021-09-24T05:21:38Z</dcterms:modified>
</cp:coreProperties>
</file>